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R_Relations\30. FA&amp;B\CONFIDENTIAL\2024\4Q24\Aramco Data Book\"/>
    </mc:Choice>
  </mc:AlternateContent>
  <xr:revisionPtr revIDLastSave="0" documentId="13_ncr:1_{2CB3E627-C419-43D3-9FCF-CC560301624D}" xr6:coauthVersionLast="36" xr6:coauthVersionMax="36" xr10:uidLastSave="{00000000-0000-0000-0000-000000000000}"/>
  <bookViews>
    <workbookView xWindow="0" yWindow="0" windowWidth="28800" windowHeight="13620" firstSheet="1" activeTab="3" xr2:uid="{18D8D522-681E-4238-89FC-72506E990A3B}"/>
  </bookViews>
  <sheets>
    <sheet name="Summarized income statement" sheetId="17" r:id="rId1"/>
    <sheet name="Summarized balance sheet" sheetId="18" r:id="rId2"/>
    <sheet name="Summarized cash flows statement" sheetId="19" r:id="rId3"/>
    <sheet name="Key figures" sheetId="1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9" l="1"/>
  <c r="Y10" i="19"/>
  <c r="Y20" i="17"/>
  <c r="Y12" i="13" l="1"/>
  <c r="Y11" i="13"/>
  <c r="Y10" i="13"/>
  <c r="AF9" i="19"/>
  <c r="Y9" i="19"/>
  <c r="Y15" i="17"/>
</calcChain>
</file>

<file path=xl/sharedStrings.xml><?xml version="1.0" encoding="utf-8"?>
<sst xmlns="http://schemas.openxmlformats.org/spreadsheetml/2006/main" count="177" uniqueCount="96">
  <si>
    <t>Saudi Aramco</t>
  </si>
  <si>
    <t>All amounts in millions unless otherwise stated</t>
  </si>
  <si>
    <t>Revenue</t>
  </si>
  <si>
    <t>Other income related to sales</t>
  </si>
  <si>
    <t>Revenue and other income related to sales</t>
  </si>
  <si>
    <t>Operating costs</t>
  </si>
  <si>
    <t>Operating income</t>
  </si>
  <si>
    <t>Income before income taxes and zakat</t>
  </si>
  <si>
    <t>Income taxes and zakat</t>
  </si>
  <si>
    <t>Net income</t>
  </si>
  <si>
    <t>Net income (loss) attributable to</t>
  </si>
  <si>
    <t>Shareholders' equity</t>
  </si>
  <si>
    <t>Non-controlling interests</t>
  </si>
  <si>
    <t>USD</t>
  </si>
  <si>
    <t>Assets</t>
  </si>
  <si>
    <t>Total non current assets</t>
  </si>
  <si>
    <t>Total current assets</t>
  </si>
  <si>
    <t>Total assets</t>
  </si>
  <si>
    <t>Equities and liabilities</t>
  </si>
  <si>
    <t>Total shareholders' equity</t>
  </si>
  <si>
    <t>Total non-current liabilities</t>
  </si>
  <si>
    <t>Total current liabilities</t>
  </si>
  <si>
    <t>Total liabilities</t>
  </si>
  <si>
    <t>Total equity and liabilities</t>
  </si>
  <si>
    <t>Net cash provided by operating activities</t>
  </si>
  <si>
    <t>Net cash (used in) provided by investing activities</t>
  </si>
  <si>
    <t>Net cash used in financing activities</t>
  </si>
  <si>
    <t>Net (decrease) increase in cash and cash equivalents</t>
  </si>
  <si>
    <t>Cash and cash equivalents at beginning of the period</t>
  </si>
  <si>
    <t>Cash and cash equivalents at end of the period</t>
  </si>
  <si>
    <t>Key figures</t>
  </si>
  <si>
    <t>ROACE - 12m rolling (%)</t>
  </si>
  <si>
    <t>Upstream</t>
  </si>
  <si>
    <t>Downstream</t>
  </si>
  <si>
    <t xml:space="preserve">Corporate </t>
  </si>
  <si>
    <t>Eliminations</t>
  </si>
  <si>
    <t>Consolidated</t>
  </si>
  <si>
    <t>Corporate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</si>
  <si>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</si>
  <si>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</si>
  <si>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</si>
  <si>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</si>
  <si>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</si>
  <si>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</si>
  <si>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</si>
  <si>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</si>
  <si>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</si>
  <si>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</si>
  <si>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</si>
  <si>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</si>
  <si>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</si>
  <si>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</si>
  <si>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</si>
  <si>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</si>
  <si>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</si>
  <si>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</si>
  <si>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</si>
  <si>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r>
      <t>*</t>
    </r>
    <r>
      <rPr>
        <i/>
        <sz val="10"/>
        <color theme="1"/>
        <rFont val="Calibri"/>
        <family val="2"/>
        <scheme val="minor"/>
      </rPr>
      <t>Q2 2019 represents first quarterly data</t>
    </r>
  </si>
  <si>
    <t>Q1 2019*</t>
  </si>
  <si>
    <t>Summarized consolidated statement of income</t>
  </si>
  <si>
    <t>Summarized consolidated balance sheet</t>
  </si>
  <si>
    <t>Summarized consolidated statement of cash flows</t>
  </si>
  <si>
    <t xml:space="preserve">Aramco's crude oil production utilized by Downstream segment year to date (%) </t>
  </si>
  <si>
    <t>Total organic capex</t>
  </si>
  <si>
    <r>
      <t>EBIT by segment: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</si>
  <si>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Capex by segment: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</si>
  <si>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>Q4 data are back calculated by subtracting 9M figures from each FY figure</t>
    </r>
  </si>
  <si>
    <r>
      <t>Total hydrocarbon production (mmboed)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</si>
  <si>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Realized oil price ($/bbl)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</si>
  <si>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Supply reliability (%)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</si>
  <si>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Net debt / (cash)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</si>
  <si>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>Gearing ratio (%)</t>
    </r>
    <r>
      <rPr>
        <b/>
        <vertAlign val="superscript"/>
        <sz val="11"/>
        <color theme="2" tint="-0.89996032593768116"/>
        <rFont val="Calibri"/>
        <family val="2"/>
        <scheme val="minor"/>
      </rPr>
      <t>6</t>
    </r>
    <r>
      <rPr>
        <b/>
        <sz val="11"/>
        <color theme="2" tint="-0.89999084444715716"/>
        <rFont val="Calibri"/>
        <family val="2"/>
        <scheme val="minor"/>
      </rPr>
      <t xml:space="preserve"> </t>
    </r>
    <r>
      <rPr>
        <b/>
        <vertAlign val="superscript"/>
        <sz val="11"/>
        <color theme="2" tint="-0.89996032593768116"/>
        <rFont val="Calibri"/>
        <family val="2"/>
        <scheme val="minor"/>
      </rPr>
      <t>7</t>
    </r>
  </si>
  <si>
    <r>
      <t>Balance sheet net debt / (cash)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</si>
  <si>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r>
      <t>Balance sheet gearing (%)</t>
    </r>
    <r>
      <rPr>
        <b/>
        <vertAlign val="superscript"/>
        <sz val="11"/>
        <color theme="2" tint="-0.89996032593768116"/>
        <rFont val="Calibri"/>
        <family val="2"/>
        <scheme val="minor"/>
      </rPr>
      <t>7 9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</si>
  <si>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>Q1 2021 represents first discrete quarter data, disclosed previously as year-to-date data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</si>
  <si>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>Q4 data are back calculated assuming the announced full-year figure as an average weighted by number of days in each quarter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</si>
  <si>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>Q4 figures represents full-year data</t>
    </r>
  </si>
  <si>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 xml:space="preserve">Gearing ratio </t>
    </r>
    <r>
      <rPr>
        <sz val="10"/>
        <color theme="1"/>
        <rFont val="Calibri"/>
        <family val="2"/>
        <scheme val="minor"/>
      </rPr>
      <t xml:space="preserve">= </t>
    </r>
    <r>
      <rPr>
        <i/>
        <sz val="10"/>
        <color theme="1"/>
        <rFont val="Calibri"/>
        <family val="2"/>
        <scheme val="minor"/>
      </rPr>
      <t>Net debt/(cash)</t>
    </r>
    <r>
      <rPr>
        <sz val="10"/>
        <color theme="1"/>
        <rFont val="Calibri"/>
        <family val="2"/>
        <scheme val="minor"/>
      </rPr>
      <t xml:space="preserve"> / ( </t>
    </r>
    <r>
      <rPr>
        <i/>
        <sz val="10"/>
        <color theme="1"/>
        <rFont val="Calibri"/>
        <family val="2"/>
        <scheme val="minor"/>
      </rPr>
      <t xml:space="preserve">Net debt/(cash) </t>
    </r>
    <r>
      <rPr>
        <sz val="10"/>
        <color theme="1"/>
        <rFont val="Calibri"/>
        <family val="2"/>
        <scheme val="minor"/>
      </rPr>
      <t>+ Total e</t>
    </r>
    <r>
      <rPr>
        <i/>
        <sz val="10"/>
        <color theme="1"/>
        <rFont val="Calibri"/>
        <family val="2"/>
        <scheme val="minor"/>
      </rPr>
      <t>quity )</t>
    </r>
  </si>
  <si>
    <r>
      <rPr>
        <vertAlign val="super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. Aramco’s gearing definition changed starting with Q3 2022 disclosure. Balance sheet gearing r</t>
    </r>
    <r>
      <rPr>
        <i/>
        <sz val="10"/>
        <color theme="1"/>
        <rFont val="Calibri"/>
        <family val="2"/>
        <scheme val="minor"/>
      </rPr>
      <t>eflects Aramco’s gearing ratio in line with its previously disclosed definition. Accordingly, excluding the impact of short-term investments, investment in debt securities (current and non-current), and non-current cash investments</t>
    </r>
  </si>
  <si>
    <r>
      <rPr>
        <vertAlign val="super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 xml:space="preserve">Balance sheet gearing </t>
    </r>
    <r>
      <rPr>
        <sz val="10"/>
        <color theme="1"/>
        <rFont val="Calibri"/>
        <family val="2"/>
        <scheme val="minor"/>
      </rPr>
      <t xml:space="preserve">= </t>
    </r>
    <r>
      <rPr>
        <i/>
        <sz val="10"/>
        <color theme="1"/>
        <rFont val="Calibri"/>
        <family val="2"/>
        <scheme val="minor"/>
      </rPr>
      <t>Net debt/(cash)</t>
    </r>
    <r>
      <rPr>
        <sz val="10"/>
        <color theme="1"/>
        <rFont val="Calibri"/>
        <family val="2"/>
        <scheme val="minor"/>
      </rPr>
      <t xml:space="preserve"> / ( </t>
    </r>
    <r>
      <rPr>
        <i/>
        <sz val="10"/>
        <color theme="1"/>
        <rFont val="Calibri"/>
        <family val="2"/>
        <scheme val="minor"/>
      </rPr>
      <t xml:space="preserve">Net debt/(cash) </t>
    </r>
    <r>
      <rPr>
        <sz val="10"/>
        <color theme="1"/>
        <rFont val="Calibri"/>
        <family val="2"/>
        <scheme val="minor"/>
      </rPr>
      <t xml:space="preserve">+ </t>
    </r>
    <r>
      <rPr>
        <i/>
        <sz val="10"/>
        <color theme="1"/>
        <rFont val="Calibri"/>
        <family val="2"/>
        <scheme val="minor"/>
      </rPr>
      <t>Equity )</t>
    </r>
  </si>
  <si>
    <t>Q4 2023</t>
  </si>
  <si>
    <t>Q1 2024</t>
  </si>
  <si>
    <t>Q2 2024</t>
  </si>
  <si>
    <t>Q3 2024</t>
  </si>
  <si>
    <t>*Q4 Financials we unaudited</t>
  </si>
  <si>
    <t>Q4 2019*</t>
  </si>
  <si>
    <t>Q4 2020*</t>
  </si>
  <si>
    <t>Q4 2021*</t>
  </si>
  <si>
    <t>Q4 2022*</t>
  </si>
  <si>
    <t>Q4 2023*</t>
  </si>
  <si>
    <t>Q4 2024*</t>
  </si>
  <si>
    <t>*Q4 Financials were unaudited</t>
  </si>
  <si>
    <t>Q4 2024</t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</si>
  <si>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 xml:space="preserve">Net debt / (cash) </t>
    </r>
    <r>
      <rPr>
        <sz val="10"/>
        <color theme="1"/>
        <rFont val="Calibri"/>
        <family val="2"/>
        <scheme val="minor"/>
      </rPr>
      <t xml:space="preserve">= Total borrowings (current and non-current) - Cash and cash equivalents - Short-term investments - Investments in debt securities (current and non-current) - Non-current cash investments </t>
    </r>
  </si>
  <si>
    <t>Fourth quarter data book 2024</t>
  </si>
  <si>
    <r>
      <rPr>
        <vertAlign val="super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 xml:space="preserve">Balance sheet net debt / (cash) = Total borrowings (current and non-current) - Cash and cash equivalents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</si>
</sst>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%;\(0.0\)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 tint="0.249977111117893"/>
      <name val="Trebuchet MS"/>
      <family val="2"/>
    </font>
    <font>
      <b/>
      <sz val="11"/>
      <color rgb="FF92D050"/>
      <name val="Trebuchet MS"/>
      <family val="2"/>
    </font>
    <font>
      <b/>
      <sz val="9"/>
      <color theme="2" tint="-0.499984740745262"/>
      <name val="Trebuchet MS"/>
      <family val="2"/>
    </font>
    <font>
      <sz val="11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24488D"/>
      <name val="Trebuchet MS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theme="2" tint="-0.89996032593768116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C1C0"/>
        <bgColor indexed="64"/>
      </patternFill>
    </fill>
    <fill>
      <patternFill patternType="solid">
        <fgColor rgb="FF00A3E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89996032593768116"/>
      </left>
      <right/>
      <top/>
      <bottom style="thin">
        <color indexed="64"/>
      </bottom>
      <diagonal/>
    </border>
    <border>
      <left/>
      <right style="thin">
        <color theme="2" tint="-0.89996032593768116"/>
      </right>
      <top/>
      <bottom style="thin">
        <color indexed="64"/>
      </bottom>
      <diagonal/>
    </border>
    <border>
      <left style="thin">
        <color theme="2" tint="-0.89996032593768116"/>
      </left>
      <right/>
      <top/>
      <bottom/>
      <diagonal/>
    </border>
    <border>
      <left/>
      <right style="thin">
        <color theme="2" tint="-0.89996032593768116"/>
      </right>
      <top/>
      <bottom/>
      <diagonal/>
    </border>
    <border>
      <left style="thin">
        <color theme="2" tint="-0.89996032593768116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2" tint="-0.89996032593768116"/>
      </right>
      <top style="thin">
        <color indexed="64"/>
      </top>
      <bottom style="thin">
        <color indexed="64"/>
      </bottom>
      <diagonal/>
    </border>
    <border>
      <left style="thin">
        <color theme="2" tint="-0.89996032593768116"/>
      </left>
      <right/>
      <top style="thin">
        <color theme="2" tint="-0.89996032593768116"/>
      </top>
      <bottom style="thin">
        <color indexed="64"/>
      </bottom>
      <diagonal/>
    </border>
    <border>
      <left/>
      <right/>
      <top style="thin">
        <color theme="2" tint="-0.89996032593768116"/>
      </top>
      <bottom style="thin">
        <color indexed="64"/>
      </bottom>
      <diagonal/>
    </border>
    <border>
      <left/>
      <right style="thin">
        <color theme="2" tint="-0.89996032593768116"/>
      </right>
      <top style="thin">
        <color theme="2" tint="-0.89996032593768116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0.89996032593768116"/>
      </left>
      <right/>
      <top style="thin">
        <color indexed="64"/>
      </top>
      <bottom/>
      <diagonal/>
    </border>
    <border>
      <left/>
      <right style="thin">
        <color theme="2" tint="-0.89996032593768116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8999603259376811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8" fillId="0" borderId="6" xfId="1" applyNumberFormat="1" applyFont="1" applyFill="1" applyBorder="1" applyAlignment="1">
      <alignment vertical="center"/>
    </xf>
    <xf numFmtId="164" fontId="8" fillId="0" borderId="3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4" fontId="9" fillId="0" borderId="5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164" fontId="9" fillId="0" borderId="6" xfId="1" applyNumberFormat="1" applyFont="1" applyFill="1" applyBorder="1" applyAlignment="1">
      <alignment vertical="center"/>
    </xf>
    <xf numFmtId="164" fontId="9" fillId="3" borderId="7" xfId="1" applyNumberFormat="1" applyFont="1" applyFill="1" applyBorder="1" applyAlignment="1">
      <alignment vertical="center"/>
    </xf>
    <xf numFmtId="164" fontId="9" fillId="3" borderId="2" xfId="1" applyNumberFormat="1" applyFont="1" applyFill="1" applyBorder="1" applyAlignment="1">
      <alignment vertical="center"/>
    </xf>
    <xf numFmtId="164" fontId="9" fillId="3" borderId="8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5" fontId="8" fillId="0" borderId="0" xfId="2" applyNumberFormat="1" applyFont="1" applyFill="1" applyBorder="1" applyAlignment="1">
      <alignment vertical="center"/>
    </xf>
    <xf numFmtId="165" fontId="8" fillId="0" borderId="6" xfId="2" applyNumberFormat="1" applyFont="1" applyFill="1" applyBorder="1" applyAlignment="1">
      <alignment vertical="center"/>
    </xf>
    <xf numFmtId="165" fontId="8" fillId="0" borderId="5" xfId="2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164" fontId="4" fillId="3" borderId="8" xfId="0" applyNumberFormat="1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1" fillId="2" borderId="5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2" borderId="6" xfId="1" applyNumberFormat="1" applyFont="1" applyFill="1" applyBorder="1" applyAlignment="1">
      <alignment vertical="center"/>
    </xf>
    <xf numFmtId="164" fontId="1" fillId="2" borderId="0" xfId="1" applyNumberFormat="1" applyFont="1" applyFill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6" xfId="1" applyNumberFormat="1" applyFont="1" applyFill="1" applyBorder="1" applyAlignment="1">
      <alignment vertical="center"/>
    </xf>
    <xf numFmtId="164" fontId="1" fillId="0" borderId="0" xfId="1" applyNumberFormat="1" applyFont="1" applyFill="1" applyAlignment="1">
      <alignment vertical="center"/>
    </xf>
    <xf numFmtId="164" fontId="1" fillId="0" borderId="5" xfId="1" applyNumberFormat="1" applyFont="1" applyFill="1" applyBorder="1" applyAlignment="1">
      <alignment vertical="center"/>
    </xf>
    <xf numFmtId="164" fontId="4" fillId="0" borderId="12" xfId="1" applyNumberFormat="1" applyFont="1" applyFill="1" applyBorder="1" applyAlignment="1">
      <alignment vertical="center"/>
    </xf>
    <xf numFmtId="164" fontId="4" fillId="0" borderId="14" xfId="1" applyNumberFormat="1" applyFont="1" applyFill="1" applyBorder="1" applyAlignment="1">
      <alignment vertical="center"/>
    </xf>
    <xf numFmtId="164" fontId="4" fillId="0" borderId="13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 indent="2"/>
    </xf>
    <xf numFmtId="0" fontId="0" fillId="2" borderId="0" xfId="0" applyFont="1" applyFill="1" applyAlignment="1">
      <alignment horizontal="left" vertical="center" indent="2"/>
    </xf>
    <xf numFmtId="0" fontId="4" fillId="2" borderId="0" xfId="0" applyFont="1" applyFill="1" applyAlignment="1">
      <alignment horizontal="left" vertical="center" indent="1"/>
    </xf>
    <xf numFmtId="0" fontId="9" fillId="0" borderId="4" xfId="0" applyFont="1" applyFill="1" applyBorder="1" applyAlignment="1">
      <alignment vertical="center"/>
    </xf>
    <xf numFmtId="0" fontId="11" fillId="0" borderId="0" xfId="0" applyFont="1"/>
    <xf numFmtId="0" fontId="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 wrapText="1" indent="2"/>
    </xf>
    <xf numFmtId="0" fontId="8" fillId="0" borderId="6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vertical="center"/>
    </xf>
    <xf numFmtId="164" fontId="8" fillId="0" borderId="13" xfId="1" applyNumberFormat="1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164" fontId="8" fillId="0" borderId="14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indent="2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 indent="2"/>
    </xf>
    <xf numFmtId="166" fontId="8" fillId="0" borderId="0" xfId="1" applyNumberFormat="1" applyFont="1" applyFill="1" applyBorder="1" applyAlignment="1">
      <alignment vertical="center"/>
    </xf>
    <xf numFmtId="166" fontId="8" fillId="0" borderId="6" xfId="1" applyNumberFormat="1" applyFont="1" applyFill="1" applyBorder="1" applyAlignment="1">
      <alignment vertical="center"/>
    </xf>
    <xf numFmtId="166" fontId="8" fillId="0" borderId="5" xfId="1" applyNumberFormat="1" applyFont="1" applyFill="1" applyBorder="1" applyAlignment="1">
      <alignment vertical="center"/>
    </xf>
    <xf numFmtId="9" fontId="8" fillId="0" borderId="5" xfId="2" applyFont="1" applyFill="1" applyBorder="1" applyAlignment="1">
      <alignment vertical="center"/>
    </xf>
    <xf numFmtId="9" fontId="8" fillId="0" borderId="0" xfId="2" applyFont="1" applyFill="1" applyBorder="1" applyAlignment="1">
      <alignment vertical="center"/>
    </xf>
    <xf numFmtId="9" fontId="8" fillId="0" borderId="6" xfId="2" applyFont="1" applyFill="1" applyBorder="1" applyAlignment="1">
      <alignment vertical="center"/>
    </xf>
    <xf numFmtId="0" fontId="14" fillId="0" borderId="0" xfId="0" applyFont="1" applyAlignment="1">
      <alignment vertical="center"/>
    </xf>
    <xf numFmtId="9" fontId="0" fillId="0" borderId="0" xfId="2" applyFont="1"/>
    <xf numFmtId="164" fontId="8" fillId="5" borderId="5" xfId="1" applyNumberFormat="1" applyFont="1" applyFill="1" applyBorder="1" applyAlignment="1">
      <alignment vertical="center"/>
    </xf>
    <xf numFmtId="0" fontId="4" fillId="0" borderId="0" xfId="0" applyFont="1" applyAlignment="1">
      <alignment wrapText="1"/>
    </xf>
    <xf numFmtId="164" fontId="10" fillId="5" borderId="5" xfId="1" applyNumberFormat="1" applyFont="1" applyFill="1" applyBorder="1" applyAlignment="1">
      <alignment vertical="center"/>
    </xf>
    <xf numFmtId="164" fontId="10" fillId="5" borderId="13" xfId="1" applyNumberFormat="1" applyFont="1" applyFill="1" applyBorder="1" applyAlignment="1">
      <alignment vertical="center"/>
    </xf>
    <xf numFmtId="164" fontId="9" fillId="0" borderId="13" xfId="1" applyNumberFormat="1" applyFont="1" applyFill="1" applyBorder="1" applyAlignment="1">
      <alignment vertical="center"/>
    </xf>
    <xf numFmtId="164" fontId="9" fillId="0" borderId="12" xfId="1" applyNumberFormat="1" applyFont="1" applyFill="1" applyBorder="1" applyAlignment="1">
      <alignment vertical="center"/>
    </xf>
    <xf numFmtId="164" fontId="9" fillId="0" borderId="14" xfId="1" applyNumberFormat="1" applyFont="1" applyFill="1" applyBorder="1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center" indent="1"/>
    </xf>
    <xf numFmtId="164" fontId="10" fillId="5" borderId="3" xfId="1" applyNumberFormat="1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vertical="center"/>
    </xf>
    <xf numFmtId="164" fontId="1" fillId="0" borderId="3" xfId="1" applyNumberFormat="1" applyFont="1" applyFill="1" applyBorder="1" applyAlignment="1">
      <alignment vertical="center"/>
    </xf>
    <xf numFmtId="0" fontId="0" fillId="2" borderId="0" xfId="0" applyFont="1" applyFill="1" applyAlignment="1">
      <alignment horizontal="left" vertical="center" indent="1"/>
    </xf>
    <xf numFmtId="164" fontId="4" fillId="0" borderId="1" xfId="1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164" fontId="1" fillId="0" borderId="16" xfId="1" applyNumberFormat="1" applyFont="1" applyFill="1" applyBorder="1" applyAlignment="1">
      <alignment vertical="center"/>
    </xf>
    <xf numFmtId="164" fontId="8" fillId="0" borderId="16" xfId="1" applyNumberFormat="1" applyFont="1" applyFill="1" applyBorder="1" applyAlignment="1">
      <alignment vertical="center"/>
    </xf>
    <xf numFmtId="164" fontId="4" fillId="0" borderId="16" xfId="1" applyNumberFormat="1" applyFont="1" applyFill="1" applyBorder="1" applyAlignment="1">
      <alignment vertical="center"/>
    </xf>
    <xf numFmtId="164" fontId="9" fillId="3" borderId="17" xfId="1" applyNumberFormat="1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164" fontId="1" fillId="0" borderId="15" xfId="1" applyNumberFormat="1" applyFont="1" applyFill="1" applyBorder="1" applyAlignment="1">
      <alignment vertical="center"/>
    </xf>
    <xf numFmtId="164" fontId="8" fillId="0" borderId="15" xfId="1" applyNumberFormat="1" applyFont="1" applyFill="1" applyBorder="1" applyAlignment="1">
      <alignment vertical="center"/>
    </xf>
    <xf numFmtId="164" fontId="4" fillId="0" borderId="15" xfId="1" applyNumberFormat="1" applyFont="1" applyFill="1" applyBorder="1" applyAlignment="1">
      <alignment vertical="center"/>
    </xf>
    <xf numFmtId="164" fontId="9" fillId="3" borderId="19" xfId="1" applyNumberFormat="1" applyFont="1" applyFill="1" applyBorder="1" applyAlignment="1">
      <alignment vertical="center"/>
    </xf>
    <xf numFmtId="43" fontId="9" fillId="0" borderId="5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43" fontId="9" fillId="0" borderId="6" xfId="1" applyFont="1" applyFill="1" applyBorder="1" applyAlignment="1">
      <alignment vertical="center"/>
    </xf>
    <xf numFmtId="166" fontId="8" fillId="5" borderId="0" xfId="1" applyNumberFormat="1" applyFont="1" applyFill="1" applyBorder="1" applyAlignment="1">
      <alignment vertical="center"/>
    </xf>
    <xf numFmtId="166" fontId="8" fillId="5" borderId="6" xfId="1" applyNumberFormat="1" applyFont="1" applyFill="1" applyBorder="1" applyAlignment="1">
      <alignment vertical="center"/>
    </xf>
    <xf numFmtId="166" fontId="8" fillId="5" borderId="5" xfId="1" applyNumberFormat="1" applyFont="1" applyFill="1" applyBorder="1" applyAlignment="1">
      <alignment vertical="center"/>
    </xf>
    <xf numFmtId="167" fontId="8" fillId="0" borderId="0" xfId="2" applyNumberFormat="1" applyFont="1" applyFill="1" applyBorder="1" applyAlignment="1">
      <alignment vertical="center"/>
    </xf>
    <xf numFmtId="167" fontId="8" fillId="0" borderId="6" xfId="2" applyNumberFormat="1" applyFont="1" applyFill="1" applyBorder="1" applyAlignment="1">
      <alignment vertical="center"/>
    </xf>
    <xf numFmtId="167" fontId="8" fillId="0" borderId="5" xfId="2" applyNumberFormat="1" applyFont="1" applyFill="1" applyBorder="1" applyAlignment="1">
      <alignment vertical="center"/>
    </xf>
    <xf numFmtId="164" fontId="8" fillId="5" borderId="0" xfId="1" applyNumberFormat="1" applyFont="1" applyFill="1" applyBorder="1" applyAlignment="1">
      <alignment vertical="center"/>
    </xf>
    <xf numFmtId="164" fontId="8" fillId="5" borderId="6" xfId="1" applyNumberFormat="1" applyFont="1" applyFill="1" applyBorder="1" applyAlignment="1">
      <alignment vertical="center"/>
    </xf>
    <xf numFmtId="167" fontId="8" fillId="5" borderId="0" xfId="2" applyNumberFormat="1" applyFont="1" applyFill="1" applyBorder="1" applyAlignment="1">
      <alignment vertical="center"/>
    </xf>
    <xf numFmtId="167" fontId="8" fillId="5" borderId="6" xfId="2" applyNumberFormat="1" applyFont="1" applyFill="1" applyBorder="1" applyAlignment="1">
      <alignment vertical="center"/>
    </xf>
    <xf numFmtId="167" fontId="8" fillId="5" borderId="5" xfId="2" applyNumberFormat="1" applyFont="1" applyFill="1" applyBorder="1" applyAlignment="1">
      <alignment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64" fontId="8" fillId="0" borderId="20" xfId="1" applyNumberFormat="1" applyFont="1" applyFill="1" applyBorder="1" applyAlignment="1">
      <alignment vertical="center"/>
    </xf>
    <xf numFmtId="164" fontId="8" fillId="0" borderId="21" xfId="1" applyNumberFormat="1" applyFont="1" applyFill="1" applyBorder="1" applyAlignment="1">
      <alignment vertical="center"/>
    </xf>
    <xf numFmtId="164" fontId="8" fillId="0" borderId="22" xfId="1" applyNumberFormat="1" applyFont="1" applyFill="1" applyBorder="1" applyAlignment="1">
      <alignment vertical="center"/>
    </xf>
    <xf numFmtId="164" fontId="8" fillId="0" borderId="23" xfId="1" applyNumberFormat="1" applyFont="1" applyFill="1" applyBorder="1" applyAlignment="1">
      <alignment vertical="center"/>
    </xf>
    <xf numFmtId="43" fontId="9" fillId="0" borderId="16" xfId="1" applyFont="1" applyFill="1" applyBorder="1" applyAlignment="1">
      <alignment vertical="center"/>
    </xf>
    <xf numFmtId="43" fontId="9" fillId="0" borderId="15" xfId="1" applyFont="1" applyFill="1" applyBorder="1" applyAlignment="1">
      <alignment vertical="center"/>
    </xf>
    <xf numFmtId="166" fontId="8" fillId="0" borderId="16" xfId="1" applyNumberFormat="1" applyFont="1" applyFill="1" applyBorder="1" applyAlignment="1">
      <alignment vertical="center"/>
    </xf>
    <xf numFmtId="166" fontId="8" fillId="0" borderId="15" xfId="1" applyNumberFormat="1" applyFont="1" applyFill="1" applyBorder="1" applyAlignment="1">
      <alignment vertical="center"/>
    </xf>
    <xf numFmtId="165" fontId="8" fillId="0" borderId="16" xfId="2" applyNumberFormat="1" applyFont="1" applyFill="1" applyBorder="1" applyAlignment="1">
      <alignment vertical="center"/>
    </xf>
    <xf numFmtId="165" fontId="8" fillId="0" borderId="15" xfId="2" applyNumberFormat="1" applyFont="1" applyFill="1" applyBorder="1" applyAlignment="1">
      <alignment vertical="center"/>
    </xf>
    <xf numFmtId="9" fontId="8" fillId="0" borderId="16" xfId="2" applyFont="1" applyFill="1" applyBorder="1" applyAlignment="1">
      <alignment vertical="center"/>
    </xf>
    <xf numFmtId="9" fontId="8" fillId="0" borderId="15" xfId="2" applyFont="1" applyFill="1" applyBorder="1" applyAlignment="1">
      <alignment vertical="center"/>
    </xf>
    <xf numFmtId="164" fontId="8" fillId="5" borderId="16" xfId="1" applyNumberFormat="1" applyFont="1" applyFill="1" applyBorder="1" applyAlignment="1">
      <alignment vertical="center"/>
    </xf>
    <xf numFmtId="167" fontId="8" fillId="5" borderId="16" xfId="2" applyNumberFormat="1" applyFont="1" applyFill="1" applyBorder="1" applyAlignment="1">
      <alignment vertical="center"/>
    </xf>
    <xf numFmtId="167" fontId="8" fillId="0" borderId="15" xfId="2" applyNumberFormat="1" applyFont="1" applyFill="1" applyBorder="1" applyAlignment="1">
      <alignment vertical="center"/>
    </xf>
    <xf numFmtId="164" fontId="8" fillId="5" borderId="15" xfId="1" applyNumberFormat="1" applyFont="1" applyFill="1" applyBorder="1" applyAlignment="1">
      <alignment vertical="center"/>
    </xf>
    <xf numFmtId="167" fontId="8" fillId="0" borderId="16" xfId="2" applyNumberFormat="1" applyFont="1" applyFill="1" applyBorder="1" applyAlignment="1">
      <alignment vertical="center"/>
    </xf>
    <xf numFmtId="167" fontId="8" fillId="5" borderId="15" xfId="2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1" fillId="2" borderId="15" xfId="1" applyNumberFormat="1" applyFont="1" applyFill="1" applyBorder="1" applyAlignment="1">
      <alignment vertical="center"/>
    </xf>
    <xf numFmtId="164" fontId="9" fillId="0" borderId="15" xfId="1" applyNumberFormat="1" applyFont="1" applyFill="1" applyBorder="1" applyAlignment="1">
      <alignment vertical="center"/>
    </xf>
    <xf numFmtId="164" fontId="9" fillId="0" borderId="21" xfId="1" applyNumberFormat="1" applyFont="1" applyFill="1" applyBorder="1" applyAlignment="1">
      <alignment vertical="center"/>
    </xf>
    <xf numFmtId="164" fontId="4" fillId="3" borderId="19" xfId="0" applyNumberFormat="1" applyFont="1" applyFill="1" applyBorder="1" applyAlignment="1">
      <alignment vertical="center"/>
    </xf>
    <xf numFmtId="164" fontId="1" fillId="0" borderId="23" xfId="1" applyNumberFormat="1" applyFont="1" applyFill="1" applyBorder="1" applyAlignment="1">
      <alignment vertical="center"/>
    </xf>
    <xf numFmtId="164" fontId="4" fillId="0" borderId="21" xfId="1" applyNumberFormat="1" applyFont="1" applyFill="1" applyBorder="1" applyAlignment="1">
      <alignment vertical="center"/>
    </xf>
    <xf numFmtId="164" fontId="4" fillId="0" borderId="23" xfId="1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2" applyFont="1" applyBorder="1"/>
    <xf numFmtId="1" fontId="0" fillId="0" borderId="0" xfId="0" applyNumberFormat="1" applyAlignment="1">
      <alignment vertical="center"/>
    </xf>
    <xf numFmtId="164" fontId="9" fillId="0" borderId="20" xfId="1" applyNumberFormat="1" applyFont="1" applyFill="1" applyBorder="1" applyAlignment="1">
      <alignment vertical="center"/>
    </xf>
    <xf numFmtId="164" fontId="9" fillId="0" borderId="16" xfId="1" applyNumberFormat="1" applyFont="1" applyFill="1" applyBorder="1" applyAlignment="1">
      <alignment vertical="center"/>
    </xf>
    <xf numFmtId="164" fontId="4" fillId="3" borderId="17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1C1C0"/>
      <color rgb="FF24488D"/>
      <color rgb="FF00A3E0"/>
      <color rgb="FF676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83476-B3E7-4B83-8483-D70A9122DEC7}">
  <sheetPr>
    <pageSetUpPr fitToPage="1"/>
  </sheetPr>
  <dimension ref="A1:AK22"/>
  <sheetViews>
    <sheetView showGridLines="0"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5" x14ac:dyDescent="0.35"/>
  <cols>
    <col min="1" max="1" width="48.453125" customWidth="1"/>
    <col min="2" max="22" width="9.7265625" bestFit="1" customWidth="1"/>
    <col min="23" max="23" width="9.7265625" style="152" bestFit="1" customWidth="1"/>
    <col min="24" max="32" width="9.7265625" bestFit="1" customWidth="1"/>
    <col min="33" max="33" width="11.54296875" bestFit="1" customWidth="1"/>
    <col min="34" max="34" width="9" bestFit="1" customWidth="1"/>
    <col min="35" max="36" width="10.54296875" bestFit="1" customWidth="1"/>
    <col min="37" max="37" width="5.1796875" bestFit="1" customWidth="1"/>
  </cols>
  <sheetData>
    <row r="1" spans="1:37" ht="20.5" x14ac:dyDescent="0.45">
      <c r="A1" s="1" t="s">
        <v>0</v>
      </c>
    </row>
    <row r="2" spans="1:37" x14ac:dyDescent="0.35">
      <c r="A2" s="2" t="s">
        <v>94</v>
      </c>
    </row>
    <row r="3" spans="1:37" x14ac:dyDescent="0.35">
      <c r="A3" s="3" t="s">
        <v>1</v>
      </c>
    </row>
    <row r="5" spans="1:37" ht="25.5" x14ac:dyDescent="0.55000000000000004">
      <c r="A5" s="49" t="s">
        <v>59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153"/>
      <c r="X5" s="84"/>
      <c r="Y5" s="84"/>
    </row>
    <row r="7" spans="1:37" s="4" customFormat="1" ht="17.25" customHeight="1" x14ac:dyDescent="0.35">
      <c r="A7" s="26" t="s">
        <v>13</v>
      </c>
      <c r="B7" s="26" t="s">
        <v>38</v>
      </c>
      <c r="C7" s="27" t="s">
        <v>39</v>
      </c>
      <c r="D7" s="27" t="s">
        <v>40</v>
      </c>
      <c r="E7" s="28" t="s">
        <v>85</v>
      </c>
      <c r="F7" s="26" t="s">
        <v>42</v>
      </c>
      <c r="G7" s="27" t="s">
        <v>43</v>
      </c>
      <c r="H7" s="27" t="s">
        <v>44</v>
      </c>
      <c r="I7" s="28" t="s">
        <v>86</v>
      </c>
      <c r="J7" s="26" t="s">
        <v>46</v>
      </c>
      <c r="K7" s="27" t="s">
        <v>47</v>
      </c>
      <c r="L7" s="27" t="s">
        <v>48</v>
      </c>
      <c r="M7" s="28" t="s">
        <v>87</v>
      </c>
      <c r="N7" s="26" t="s">
        <v>50</v>
      </c>
      <c r="O7" s="27" t="s">
        <v>51</v>
      </c>
      <c r="P7" s="27" t="s">
        <v>52</v>
      </c>
      <c r="Q7" s="28" t="s">
        <v>88</v>
      </c>
      <c r="R7" s="26" t="s">
        <v>54</v>
      </c>
      <c r="S7" s="27" t="s">
        <v>55</v>
      </c>
      <c r="T7" s="27" t="s">
        <v>56</v>
      </c>
      <c r="U7" s="122" t="s">
        <v>89</v>
      </c>
      <c r="V7" s="26" t="s">
        <v>81</v>
      </c>
      <c r="W7" s="121" t="s">
        <v>82</v>
      </c>
      <c r="X7" s="121" t="s">
        <v>83</v>
      </c>
      <c r="Y7" s="122" t="s">
        <v>90</v>
      </c>
      <c r="Z7" s="159"/>
      <c r="AA7" s="120">
        <v>2019</v>
      </c>
      <c r="AB7" s="121">
        <v>2020</v>
      </c>
      <c r="AC7" s="121">
        <v>2021</v>
      </c>
      <c r="AD7" s="121">
        <v>2022</v>
      </c>
      <c r="AE7" s="121">
        <v>2023</v>
      </c>
      <c r="AF7" s="122">
        <v>2024</v>
      </c>
    </row>
    <row r="8" spans="1:37" s="4" customFormat="1" ht="17.25" customHeight="1" x14ac:dyDescent="0.35">
      <c r="A8" s="45" t="s">
        <v>2</v>
      </c>
      <c r="B8" s="5">
        <v>71812</v>
      </c>
      <c r="C8" s="6">
        <v>76483</v>
      </c>
      <c r="D8" s="6">
        <v>70944</v>
      </c>
      <c r="E8" s="7">
        <v>75613</v>
      </c>
      <c r="F8" s="5">
        <v>60151</v>
      </c>
      <c r="G8" s="6">
        <v>32862</v>
      </c>
      <c r="H8" s="6">
        <v>53349</v>
      </c>
      <c r="I8" s="7">
        <v>58467</v>
      </c>
      <c r="J8" s="5">
        <v>72553</v>
      </c>
      <c r="K8" s="6">
        <v>83294</v>
      </c>
      <c r="L8" s="6">
        <v>95758</v>
      </c>
      <c r="M8" s="7">
        <v>107576</v>
      </c>
      <c r="N8" s="5">
        <v>124534</v>
      </c>
      <c r="O8" s="6">
        <v>149885</v>
      </c>
      <c r="P8" s="6">
        <v>144990</v>
      </c>
      <c r="Q8" s="7">
        <v>115779</v>
      </c>
      <c r="R8" s="5">
        <v>111323</v>
      </c>
      <c r="S8" s="6">
        <v>107350</v>
      </c>
      <c r="T8" s="6">
        <v>113092</v>
      </c>
      <c r="U8" s="7">
        <v>109110</v>
      </c>
      <c r="V8" s="5">
        <v>107210</v>
      </c>
      <c r="W8" s="6">
        <v>113523</v>
      </c>
      <c r="X8" s="6">
        <v>111101</v>
      </c>
      <c r="Y8" s="103">
        <v>104779</v>
      </c>
      <c r="Z8" s="144"/>
      <c r="AA8" s="98">
        <v>294852</v>
      </c>
      <c r="AB8" s="6">
        <v>204829</v>
      </c>
      <c r="AC8" s="6">
        <v>359181</v>
      </c>
      <c r="AD8" s="6">
        <v>535188</v>
      </c>
      <c r="AE8" s="6">
        <v>440875</v>
      </c>
      <c r="AF8" s="103">
        <v>436613</v>
      </c>
      <c r="AG8" s="83"/>
      <c r="AH8" s="83"/>
      <c r="AI8" s="83"/>
      <c r="AJ8" s="83"/>
      <c r="AK8" s="83"/>
    </row>
    <row r="9" spans="1:37" s="4" customFormat="1" ht="17.25" customHeight="1" x14ac:dyDescent="0.35">
      <c r="A9" s="45" t="s">
        <v>3</v>
      </c>
      <c r="B9" s="8">
        <v>7557</v>
      </c>
      <c r="C9" s="9">
        <v>9466</v>
      </c>
      <c r="D9" s="9">
        <v>10295</v>
      </c>
      <c r="E9" s="10">
        <v>7639</v>
      </c>
      <c r="F9" s="8">
        <v>6608</v>
      </c>
      <c r="G9" s="9">
        <v>4299</v>
      </c>
      <c r="H9" s="9">
        <v>7609</v>
      </c>
      <c r="I9" s="10">
        <v>6546</v>
      </c>
      <c r="J9" s="8">
        <v>7489</v>
      </c>
      <c r="K9" s="9">
        <v>10026</v>
      </c>
      <c r="L9" s="9">
        <v>12344</v>
      </c>
      <c r="M9" s="10">
        <v>11428</v>
      </c>
      <c r="N9" s="8">
        <v>13305</v>
      </c>
      <c r="O9" s="9">
        <v>23015</v>
      </c>
      <c r="P9" s="9">
        <v>18726</v>
      </c>
      <c r="Q9" s="10">
        <v>14132</v>
      </c>
      <c r="R9" s="8">
        <v>11299</v>
      </c>
      <c r="S9" s="9">
        <v>12202</v>
      </c>
      <c r="T9" s="9">
        <v>17290</v>
      </c>
      <c r="U9" s="10">
        <v>13367</v>
      </c>
      <c r="V9" s="8">
        <v>9549</v>
      </c>
      <c r="W9" s="9">
        <v>11974</v>
      </c>
      <c r="X9" s="9">
        <v>12799</v>
      </c>
      <c r="Y9" s="126">
        <v>9511</v>
      </c>
      <c r="Z9" s="144"/>
      <c r="AA9" s="125">
        <v>34957</v>
      </c>
      <c r="AB9" s="9">
        <v>25062</v>
      </c>
      <c r="AC9" s="9">
        <v>41287</v>
      </c>
      <c r="AD9" s="9">
        <v>69178</v>
      </c>
      <c r="AE9" s="9">
        <v>54158</v>
      </c>
      <c r="AF9" s="126">
        <v>43833</v>
      </c>
      <c r="AG9" s="83"/>
      <c r="AH9" s="83"/>
      <c r="AI9" s="83"/>
      <c r="AJ9" s="83"/>
      <c r="AK9" s="83"/>
    </row>
    <row r="10" spans="1:37" s="4" customFormat="1" ht="17.25" customHeight="1" x14ac:dyDescent="0.35">
      <c r="A10" s="85" t="s">
        <v>4</v>
      </c>
      <c r="B10" s="80">
        <v>79369</v>
      </c>
      <c r="C10" s="81">
        <v>85949</v>
      </c>
      <c r="D10" s="81">
        <v>81239</v>
      </c>
      <c r="E10" s="82">
        <v>83252</v>
      </c>
      <c r="F10" s="80">
        <v>66759</v>
      </c>
      <c r="G10" s="81">
        <v>37161</v>
      </c>
      <c r="H10" s="81">
        <v>60958</v>
      </c>
      <c r="I10" s="82">
        <v>65013</v>
      </c>
      <c r="J10" s="80">
        <v>80042</v>
      </c>
      <c r="K10" s="81">
        <v>93320</v>
      </c>
      <c r="L10" s="81">
        <v>108102</v>
      </c>
      <c r="M10" s="82">
        <v>119004</v>
      </c>
      <c r="N10" s="80">
        <v>137839</v>
      </c>
      <c r="O10" s="81">
        <v>172900</v>
      </c>
      <c r="P10" s="81">
        <v>163716</v>
      </c>
      <c r="Q10" s="82">
        <v>129911</v>
      </c>
      <c r="R10" s="80">
        <v>122622</v>
      </c>
      <c r="S10" s="81">
        <v>119552</v>
      </c>
      <c r="T10" s="81">
        <v>130382</v>
      </c>
      <c r="U10" s="82">
        <v>122477</v>
      </c>
      <c r="V10" s="80">
        <v>116759</v>
      </c>
      <c r="W10" s="81">
        <v>125497</v>
      </c>
      <c r="X10" s="81">
        <v>123900</v>
      </c>
      <c r="Y10" s="147">
        <v>114290</v>
      </c>
      <c r="Z10" s="144"/>
      <c r="AA10" s="156">
        <v>329809</v>
      </c>
      <c r="AB10" s="81">
        <v>229891</v>
      </c>
      <c r="AC10" s="81">
        <v>400468</v>
      </c>
      <c r="AD10" s="81">
        <v>604366</v>
      </c>
      <c r="AE10" s="81">
        <v>495033</v>
      </c>
      <c r="AF10" s="147">
        <v>480446</v>
      </c>
      <c r="AG10" s="83"/>
      <c r="AH10" s="83"/>
      <c r="AI10" s="83"/>
      <c r="AJ10" s="83"/>
    </row>
    <row r="11" spans="1:37" s="4" customFormat="1" ht="17.25" customHeight="1" x14ac:dyDescent="0.35">
      <c r="A11" s="86" t="s">
        <v>5</v>
      </c>
      <c r="B11" s="8">
        <v>-34937</v>
      </c>
      <c r="C11" s="9">
        <v>-37614</v>
      </c>
      <c r="D11" s="9">
        <v>-37186</v>
      </c>
      <c r="E11" s="10">
        <v>-40106</v>
      </c>
      <c r="F11" s="8">
        <v>-32163</v>
      </c>
      <c r="G11" s="9">
        <v>-23004</v>
      </c>
      <c r="H11" s="9">
        <v>-35346</v>
      </c>
      <c r="I11" s="10">
        <v>-37149</v>
      </c>
      <c r="J11" s="8">
        <v>-39539</v>
      </c>
      <c r="K11" s="9">
        <v>-45556</v>
      </c>
      <c r="L11" s="9">
        <v>-51353</v>
      </c>
      <c r="M11" s="10">
        <v>-58176</v>
      </c>
      <c r="N11" s="8">
        <v>-63784</v>
      </c>
      <c r="O11" s="9">
        <v>-86369</v>
      </c>
      <c r="P11" s="9">
        <v>-83654</v>
      </c>
      <c r="Q11" s="10">
        <v>-65472</v>
      </c>
      <c r="R11" s="8">
        <v>-63373</v>
      </c>
      <c r="S11" s="9">
        <v>-62871</v>
      </c>
      <c r="T11" s="9">
        <v>-67863</v>
      </c>
      <c r="U11" s="10">
        <v>-69382</v>
      </c>
      <c r="V11" s="8">
        <v>-62879</v>
      </c>
      <c r="W11" s="9">
        <v>-70443</v>
      </c>
      <c r="X11" s="9">
        <v>-72483</v>
      </c>
      <c r="Y11" s="126">
        <v>-68074</v>
      </c>
      <c r="Z11" s="144"/>
      <c r="AA11" s="125">
        <v>-149843</v>
      </c>
      <c r="AB11" s="9">
        <v>-127662</v>
      </c>
      <c r="AC11" s="9">
        <v>-194624</v>
      </c>
      <c r="AD11" s="9">
        <v>-299279</v>
      </c>
      <c r="AE11" s="9">
        <v>-263489</v>
      </c>
      <c r="AF11" s="126">
        <v>-273879</v>
      </c>
      <c r="AG11" s="83"/>
      <c r="AH11" s="83"/>
      <c r="AI11" s="83"/>
      <c r="AJ11" s="83"/>
    </row>
    <row r="12" spans="1:37" s="4" customFormat="1" ht="17.25" customHeight="1" x14ac:dyDescent="0.35">
      <c r="A12" s="11" t="s">
        <v>6</v>
      </c>
      <c r="B12" s="12">
        <v>44432</v>
      </c>
      <c r="C12" s="13">
        <v>48335</v>
      </c>
      <c r="D12" s="13">
        <v>44053</v>
      </c>
      <c r="E12" s="14">
        <v>43146</v>
      </c>
      <c r="F12" s="12">
        <v>34596</v>
      </c>
      <c r="G12" s="13">
        <v>14157</v>
      </c>
      <c r="H12" s="13">
        <v>25612</v>
      </c>
      <c r="I12" s="14">
        <v>27864</v>
      </c>
      <c r="J12" s="12">
        <v>40503</v>
      </c>
      <c r="K12" s="13">
        <v>47764</v>
      </c>
      <c r="L12" s="13">
        <v>56749</v>
      </c>
      <c r="M12" s="14">
        <v>60828</v>
      </c>
      <c r="N12" s="12">
        <v>74055</v>
      </c>
      <c r="O12" s="13">
        <v>86531</v>
      </c>
      <c r="P12" s="13">
        <v>80062</v>
      </c>
      <c r="Q12" s="14">
        <v>64439</v>
      </c>
      <c r="R12" s="12">
        <v>59249</v>
      </c>
      <c r="S12" s="13">
        <v>56681</v>
      </c>
      <c r="T12" s="13">
        <v>62519</v>
      </c>
      <c r="U12" s="14">
        <v>53095</v>
      </c>
      <c r="V12" s="12">
        <v>53880</v>
      </c>
      <c r="W12" s="13">
        <v>55054</v>
      </c>
      <c r="X12" s="13">
        <v>51417</v>
      </c>
      <c r="Y12" s="146">
        <v>46216</v>
      </c>
      <c r="Z12" s="144"/>
      <c r="AA12" s="157">
        <v>179966</v>
      </c>
      <c r="AB12" s="13">
        <v>102229</v>
      </c>
      <c r="AC12" s="13">
        <v>205844</v>
      </c>
      <c r="AD12" s="13">
        <v>305087</v>
      </c>
      <c r="AE12" s="13">
        <v>231544</v>
      </c>
      <c r="AF12" s="146">
        <v>206567</v>
      </c>
      <c r="AG12" s="83"/>
      <c r="AH12" s="83"/>
      <c r="AI12" s="83"/>
      <c r="AJ12" s="83"/>
    </row>
    <row r="13" spans="1:37" s="4" customFormat="1" ht="17.25" customHeight="1" x14ac:dyDescent="0.35">
      <c r="A13" s="11"/>
      <c r="B13" s="12"/>
      <c r="C13" s="13"/>
      <c r="D13" s="13"/>
      <c r="E13" s="14"/>
      <c r="F13" s="12"/>
      <c r="G13" s="13"/>
      <c r="H13" s="13"/>
      <c r="I13" s="14"/>
      <c r="J13" s="12"/>
      <c r="K13" s="13"/>
      <c r="L13" s="13"/>
      <c r="M13" s="14"/>
      <c r="N13" s="12"/>
      <c r="O13" s="13"/>
      <c r="P13" s="13"/>
      <c r="Q13" s="14"/>
      <c r="R13" s="12"/>
      <c r="S13" s="13"/>
      <c r="T13" s="13"/>
      <c r="U13" s="14"/>
      <c r="V13" s="12"/>
      <c r="W13" s="13"/>
      <c r="X13" s="13"/>
      <c r="Y13" s="146"/>
      <c r="Z13" s="144"/>
      <c r="AA13" s="157"/>
      <c r="AB13" s="13"/>
      <c r="AC13" s="13"/>
      <c r="AD13" s="13"/>
      <c r="AE13" s="13"/>
      <c r="AF13" s="146"/>
      <c r="AG13" s="83"/>
      <c r="AH13" s="83"/>
      <c r="AI13" s="83"/>
      <c r="AJ13" s="83"/>
    </row>
    <row r="14" spans="1:37" s="4" customFormat="1" ht="17.25" customHeight="1" x14ac:dyDescent="0.35">
      <c r="A14" s="85" t="s">
        <v>7</v>
      </c>
      <c r="B14" s="12">
        <v>44301</v>
      </c>
      <c r="C14" s="13">
        <v>48188</v>
      </c>
      <c r="D14" s="13">
        <v>44072</v>
      </c>
      <c r="E14" s="14">
        <v>41237</v>
      </c>
      <c r="F14" s="12">
        <v>34063</v>
      </c>
      <c r="G14" s="13">
        <v>13287</v>
      </c>
      <c r="H14" s="13">
        <v>24733</v>
      </c>
      <c r="I14" s="14">
        <v>27230</v>
      </c>
      <c r="J14" s="12">
        <v>40368</v>
      </c>
      <c r="K14" s="13">
        <v>47647</v>
      </c>
      <c r="L14" s="13">
        <v>56576</v>
      </c>
      <c r="M14" s="14">
        <v>60615</v>
      </c>
      <c r="N14" s="12">
        <v>74084</v>
      </c>
      <c r="O14" s="13">
        <v>87946</v>
      </c>
      <c r="P14" s="13">
        <v>80607</v>
      </c>
      <c r="Q14" s="14">
        <v>64819</v>
      </c>
      <c r="R14" s="12">
        <v>61129</v>
      </c>
      <c r="S14" s="13">
        <v>57982</v>
      </c>
      <c r="T14" s="13">
        <v>63566</v>
      </c>
      <c r="U14" s="14">
        <v>54141</v>
      </c>
      <c r="V14" s="12">
        <v>54670</v>
      </c>
      <c r="W14" s="13">
        <v>55895</v>
      </c>
      <c r="X14" s="13">
        <v>52031</v>
      </c>
      <c r="Y14" s="146">
        <v>45940</v>
      </c>
      <c r="Z14" s="144"/>
      <c r="AA14" s="157">
        <v>177798</v>
      </c>
      <c r="AB14" s="13">
        <v>99313</v>
      </c>
      <c r="AC14" s="13">
        <v>205206</v>
      </c>
      <c r="AD14" s="13">
        <v>307456</v>
      </c>
      <c r="AE14" s="13">
        <v>236818</v>
      </c>
      <c r="AF14" s="146">
        <v>208536</v>
      </c>
      <c r="AG14" s="83"/>
      <c r="AH14" s="83"/>
      <c r="AI14" s="83"/>
      <c r="AJ14" s="83"/>
    </row>
    <row r="15" spans="1:37" s="4" customFormat="1" ht="17.25" customHeight="1" x14ac:dyDescent="0.35">
      <c r="A15" s="86" t="s">
        <v>8</v>
      </c>
      <c r="B15" s="5">
        <v>-22091</v>
      </c>
      <c r="C15" s="6">
        <v>-23499</v>
      </c>
      <c r="D15" s="6">
        <v>-22781</v>
      </c>
      <c r="E15" s="7">
        <v>-21242</v>
      </c>
      <c r="F15" s="5">
        <v>-17402</v>
      </c>
      <c r="G15" s="6">
        <v>-6722</v>
      </c>
      <c r="H15" s="6">
        <v>-12944</v>
      </c>
      <c r="I15" s="7">
        <v>-13242</v>
      </c>
      <c r="J15" s="5">
        <v>-18651</v>
      </c>
      <c r="K15" s="6">
        <v>-22189</v>
      </c>
      <c r="L15" s="6">
        <v>-26151</v>
      </c>
      <c r="M15" s="7">
        <v>-28243</v>
      </c>
      <c r="N15" s="5">
        <v>-34611</v>
      </c>
      <c r="O15" s="6">
        <v>-39507</v>
      </c>
      <c r="P15" s="6">
        <v>-38177</v>
      </c>
      <c r="Q15" s="7">
        <v>-34093</v>
      </c>
      <c r="R15" s="5">
        <v>-29251</v>
      </c>
      <c r="S15" s="6">
        <v>-27899</v>
      </c>
      <c r="T15" s="6">
        <v>-30983</v>
      </c>
      <c r="U15" s="7">
        <v>-27414</v>
      </c>
      <c r="V15" s="5">
        <v>-27398</v>
      </c>
      <c r="W15" s="6">
        <v>-26825</v>
      </c>
      <c r="X15" s="6">
        <v>-24467</v>
      </c>
      <c r="Y15" s="103">
        <f>-23600</f>
        <v>-23600</v>
      </c>
      <c r="Z15" s="144"/>
      <c r="AA15" s="98">
        <v>-89613</v>
      </c>
      <c r="AB15" s="6">
        <v>-50310</v>
      </c>
      <c r="AC15" s="6">
        <v>-95234</v>
      </c>
      <c r="AD15" s="6">
        <v>-146388</v>
      </c>
      <c r="AE15" s="6">
        <v>-115547</v>
      </c>
      <c r="AF15" s="103">
        <v>-102290</v>
      </c>
      <c r="AG15" s="83"/>
      <c r="AH15" s="83"/>
      <c r="AI15" s="83"/>
      <c r="AJ15" s="83"/>
    </row>
    <row r="16" spans="1:37" s="4" customFormat="1" ht="17.25" customHeight="1" x14ac:dyDescent="0.35">
      <c r="A16" s="11" t="s">
        <v>9</v>
      </c>
      <c r="B16" s="15">
        <v>22210</v>
      </c>
      <c r="C16" s="16">
        <v>24689</v>
      </c>
      <c r="D16" s="16">
        <v>21291</v>
      </c>
      <c r="E16" s="17">
        <v>19995</v>
      </c>
      <c r="F16" s="15">
        <v>16661</v>
      </c>
      <c r="G16" s="16">
        <v>6565</v>
      </c>
      <c r="H16" s="16">
        <v>11789</v>
      </c>
      <c r="I16" s="17">
        <v>13988</v>
      </c>
      <c r="J16" s="15">
        <v>21717</v>
      </c>
      <c r="K16" s="16">
        <v>25458</v>
      </c>
      <c r="L16" s="16">
        <v>30425</v>
      </c>
      <c r="M16" s="17">
        <v>32372</v>
      </c>
      <c r="N16" s="15">
        <v>39473</v>
      </c>
      <c r="O16" s="16">
        <v>48439</v>
      </c>
      <c r="P16" s="16">
        <v>42430</v>
      </c>
      <c r="Q16" s="17">
        <v>30726</v>
      </c>
      <c r="R16" s="15">
        <v>31878</v>
      </c>
      <c r="S16" s="16">
        <v>30083</v>
      </c>
      <c r="T16" s="16">
        <v>32583</v>
      </c>
      <c r="U16" s="17">
        <v>26727</v>
      </c>
      <c r="V16" s="15">
        <v>27272</v>
      </c>
      <c r="W16" s="16">
        <v>29070</v>
      </c>
      <c r="X16" s="16">
        <v>27564</v>
      </c>
      <c r="Y16" s="105">
        <v>23340</v>
      </c>
      <c r="Z16" s="144"/>
      <c r="AA16" s="100">
        <v>88185</v>
      </c>
      <c r="AB16" s="16">
        <v>49003</v>
      </c>
      <c r="AC16" s="16">
        <v>109972</v>
      </c>
      <c r="AD16" s="16">
        <v>161068</v>
      </c>
      <c r="AE16" s="16">
        <v>121271</v>
      </c>
      <c r="AF16" s="105">
        <v>106246</v>
      </c>
      <c r="AG16" s="83"/>
      <c r="AH16" s="83"/>
      <c r="AI16" s="83"/>
      <c r="AJ16" s="83"/>
    </row>
    <row r="17" spans="1:36" s="4" customFormat="1" ht="17.25" customHeight="1" x14ac:dyDescent="0.35">
      <c r="A17" s="18"/>
      <c r="B17" s="5"/>
      <c r="C17" s="6"/>
      <c r="D17" s="6"/>
      <c r="E17" s="7"/>
      <c r="F17" s="5"/>
      <c r="G17" s="6"/>
      <c r="H17" s="6"/>
      <c r="I17" s="7"/>
      <c r="J17" s="5"/>
      <c r="K17" s="19"/>
      <c r="L17" s="19"/>
      <c r="M17" s="20"/>
      <c r="N17" s="21"/>
      <c r="O17" s="19"/>
      <c r="P17" s="19"/>
      <c r="Q17" s="20"/>
      <c r="R17" s="21"/>
      <c r="S17" s="19"/>
      <c r="T17" s="19"/>
      <c r="U17" s="20"/>
      <c r="V17" s="21"/>
      <c r="W17" s="19"/>
      <c r="X17" s="19"/>
      <c r="Y17" s="132"/>
      <c r="Z17" s="144"/>
      <c r="AA17" s="131"/>
      <c r="AB17" s="19"/>
      <c r="AC17" s="19"/>
      <c r="AD17" s="19"/>
      <c r="AE17" s="19"/>
      <c r="AF17" s="132"/>
      <c r="AG17" s="83"/>
      <c r="AH17" s="83"/>
      <c r="AI17" s="83"/>
      <c r="AJ17" s="83"/>
    </row>
    <row r="18" spans="1:36" s="4" customFormat="1" ht="17.25" customHeight="1" x14ac:dyDescent="0.35">
      <c r="A18" s="11" t="s">
        <v>10</v>
      </c>
      <c r="B18" s="5"/>
      <c r="C18" s="6"/>
      <c r="D18" s="6"/>
      <c r="E18" s="7"/>
      <c r="F18" s="5"/>
      <c r="G18" s="6"/>
      <c r="H18" s="6"/>
      <c r="I18" s="7"/>
      <c r="J18" s="5"/>
      <c r="K18" s="6"/>
      <c r="L18" s="6"/>
      <c r="M18" s="7"/>
      <c r="N18" s="5"/>
      <c r="O18" s="6"/>
      <c r="P18" s="6"/>
      <c r="Q18" s="7"/>
      <c r="R18" s="5"/>
      <c r="S18" s="6"/>
      <c r="T18" s="6"/>
      <c r="U18" s="7"/>
      <c r="V18" s="5"/>
      <c r="W18" s="6"/>
      <c r="X18" s="6"/>
      <c r="Y18" s="103"/>
      <c r="Z18" s="144"/>
      <c r="AA18" s="98"/>
      <c r="AB18" s="6"/>
      <c r="AC18" s="6"/>
      <c r="AD18" s="6"/>
      <c r="AE18" s="6"/>
      <c r="AF18" s="103"/>
      <c r="AG18" s="83"/>
      <c r="AH18" s="83"/>
      <c r="AI18" s="83"/>
      <c r="AJ18" s="83"/>
    </row>
    <row r="19" spans="1:36" s="4" customFormat="1" ht="17.25" customHeight="1" x14ac:dyDescent="0.35">
      <c r="A19" s="45" t="s">
        <v>11</v>
      </c>
      <c r="B19" s="5">
        <v>22194</v>
      </c>
      <c r="C19" s="6">
        <v>24744</v>
      </c>
      <c r="D19" s="6">
        <v>21277</v>
      </c>
      <c r="E19" s="7">
        <v>20003</v>
      </c>
      <c r="F19" s="5">
        <v>16942</v>
      </c>
      <c r="G19" s="6">
        <v>6765</v>
      </c>
      <c r="H19" s="6">
        <v>11807</v>
      </c>
      <c r="I19" s="7">
        <v>13799</v>
      </c>
      <c r="J19" s="5">
        <v>20957</v>
      </c>
      <c r="K19" s="6">
        <v>24241</v>
      </c>
      <c r="L19" s="6">
        <v>29086</v>
      </c>
      <c r="M19" s="7">
        <v>31103</v>
      </c>
      <c r="N19" s="5">
        <v>37869</v>
      </c>
      <c r="O19" s="6">
        <v>46346</v>
      </c>
      <c r="P19" s="6">
        <v>41618</v>
      </c>
      <c r="Q19" s="7">
        <v>33424</v>
      </c>
      <c r="R19" s="5">
        <v>31326</v>
      </c>
      <c r="S19" s="6">
        <v>29035</v>
      </c>
      <c r="T19" s="6">
        <v>32942</v>
      </c>
      <c r="U19" s="7">
        <v>27431</v>
      </c>
      <c r="V19" s="5">
        <v>27562</v>
      </c>
      <c r="W19" s="6">
        <v>28309</v>
      </c>
      <c r="X19" s="6">
        <v>26032</v>
      </c>
      <c r="Y19" s="103">
        <v>23135</v>
      </c>
      <c r="Z19" s="144"/>
      <c r="AA19" s="98">
        <v>88218</v>
      </c>
      <c r="AB19" s="6">
        <v>49313</v>
      </c>
      <c r="AC19" s="6">
        <v>105387</v>
      </c>
      <c r="AD19" s="6">
        <v>159257</v>
      </c>
      <c r="AE19" s="6">
        <v>120734</v>
      </c>
      <c r="AF19" s="103">
        <v>105038</v>
      </c>
      <c r="AG19" s="83"/>
      <c r="AH19" s="83"/>
      <c r="AI19" s="83"/>
      <c r="AJ19" s="83"/>
    </row>
    <row r="20" spans="1:36" s="4" customFormat="1" ht="17.25" customHeight="1" x14ac:dyDescent="0.35">
      <c r="A20" s="45" t="s">
        <v>12</v>
      </c>
      <c r="B20" s="5">
        <v>16</v>
      </c>
      <c r="C20" s="6">
        <v>-55</v>
      </c>
      <c r="D20" s="6">
        <v>14</v>
      </c>
      <c r="E20" s="7">
        <v>-8</v>
      </c>
      <c r="F20" s="5">
        <v>-281</v>
      </c>
      <c r="G20" s="6">
        <v>-200</v>
      </c>
      <c r="H20" s="6">
        <v>-18</v>
      </c>
      <c r="I20" s="7">
        <v>189</v>
      </c>
      <c r="J20" s="5">
        <v>760</v>
      </c>
      <c r="K20" s="6">
        <v>1217</v>
      </c>
      <c r="L20" s="6">
        <v>1339</v>
      </c>
      <c r="M20" s="7">
        <v>1269</v>
      </c>
      <c r="N20" s="5">
        <v>1604</v>
      </c>
      <c r="O20" s="6">
        <v>2093</v>
      </c>
      <c r="P20" s="6">
        <v>812</v>
      </c>
      <c r="Q20" s="7">
        <v>-2698</v>
      </c>
      <c r="R20" s="5">
        <v>552</v>
      </c>
      <c r="S20" s="6">
        <v>1048</v>
      </c>
      <c r="T20" s="6">
        <v>-359</v>
      </c>
      <c r="U20" s="7">
        <v>-704</v>
      </c>
      <c r="V20" s="5">
        <v>-290</v>
      </c>
      <c r="W20" s="6">
        <v>761</v>
      </c>
      <c r="X20" s="6">
        <v>1532</v>
      </c>
      <c r="Y20" s="103">
        <f>-795</f>
        <v>-795</v>
      </c>
      <c r="Z20" s="144"/>
      <c r="AA20" s="98">
        <v>-33</v>
      </c>
      <c r="AB20" s="6">
        <v>-310</v>
      </c>
      <c r="AC20" s="6">
        <v>4585</v>
      </c>
      <c r="AD20" s="6">
        <v>1811</v>
      </c>
      <c r="AE20" s="6">
        <v>537</v>
      </c>
      <c r="AF20" s="103">
        <v>1208</v>
      </c>
      <c r="AG20" s="83"/>
      <c r="AH20" s="83"/>
      <c r="AI20" s="83"/>
      <c r="AJ20" s="83"/>
    </row>
    <row r="21" spans="1:36" s="4" customFormat="1" ht="17.25" customHeight="1" x14ac:dyDescent="0.35">
      <c r="A21" s="22" t="s">
        <v>9</v>
      </c>
      <c r="B21" s="23">
        <v>22210</v>
      </c>
      <c r="C21" s="24">
        <v>24689</v>
      </c>
      <c r="D21" s="24">
        <v>21291</v>
      </c>
      <c r="E21" s="25">
        <v>19995</v>
      </c>
      <c r="F21" s="23">
        <v>16661</v>
      </c>
      <c r="G21" s="24">
        <v>6565</v>
      </c>
      <c r="H21" s="24">
        <v>11789</v>
      </c>
      <c r="I21" s="25">
        <v>13988</v>
      </c>
      <c r="J21" s="23">
        <v>21717</v>
      </c>
      <c r="K21" s="24">
        <v>25458</v>
      </c>
      <c r="L21" s="24">
        <v>30425</v>
      </c>
      <c r="M21" s="25">
        <v>32372</v>
      </c>
      <c r="N21" s="23">
        <v>39473</v>
      </c>
      <c r="O21" s="24">
        <v>48439</v>
      </c>
      <c r="P21" s="24">
        <v>42430</v>
      </c>
      <c r="Q21" s="25">
        <v>30726</v>
      </c>
      <c r="R21" s="23">
        <v>31878</v>
      </c>
      <c r="S21" s="24">
        <v>30083</v>
      </c>
      <c r="T21" s="24">
        <v>32583</v>
      </c>
      <c r="U21" s="25">
        <v>26727</v>
      </c>
      <c r="V21" s="23">
        <v>27272</v>
      </c>
      <c r="W21" s="24">
        <v>29070</v>
      </c>
      <c r="X21" s="24">
        <v>27564</v>
      </c>
      <c r="Y21" s="148">
        <v>22340</v>
      </c>
      <c r="Z21" s="144"/>
      <c r="AA21" s="158">
        <v>88185</v>
      </c>
      <c r="AB21" s="24">
        <v>49003</v>
      </c>
      <c r="AC21" s="24">
        <v>109972</v>
      </c>
      <c r="AD21" s="24">
        <v>161068</v>
      </c>
      <c r="AE21" s="24">
        <v>121271</v>
      </c>
      <c r="AF21" s="148">
        <v>106246</v>
      </c>
      <c r="AG21" s="83"/>
      <c r="AH21" s="83"/>
      <c r="AI21" s="83"/>
      <c r="AJ21" s="83"/>
    </row>
    <row r="22" spans="1:36" s="4" customFormat="1" x14ac:dyDescent="0.35">
      <c r="A22" s="4" t="s">
        <v>91</v>
      </c>
      <c r="W22" s="96"/>
    </row>
  </sheetData>
  <pageMargins left="0.25" right="0.25" top="0.75" bottom="0.75" header="0.3" footer="0.3"/>
  <pageSetup scale="37" fitToHeight="0" orientation="landscape" r:id="rId1"/>
  <headerFooter>
    <oddHeader>&amp;L&amp;"Arial"&amp;10&amp;K000000&amp;1#</oddHeader>
    <oddFooter>&amp;L&amp;1#&amp;"Arial"&amp;10&amp;K000000Saudi Aramco: Company General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4641-086D-4335-A9F7-CD164195722D}">
  <dimension ref="A1:AE19"/>
  <sheetViews>
    <sheetView showGridLines="0"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5" x14ac:dyDescent="0.35"/>
  <cols>
    <col min="1" max="1" width="48.453125" customWidth="1"/>
    <col min="2" max="22" width="9.7265625" bestFit="1" customWidth="1"/>
    <col min="23" max="24" width="9.7265625" style="152" bestFit="1" customWidth="1"/>
    <col min="25" max="32" width="9.7265625" bestFit="1" customWidth="1"/>
    <col min="33" max="33" width="11.54296875" bestFit="1" customWidth="1"/>
    <col min="34" max="34" width="9" bestFit="1" customWidth="1"/>
    <col min="35" max="36" width="10.54296875" bestFit="1" customWidth="1"/>
    <col min="37" max="37" width="5.1796875" bestFit="1" customWidth="1"/>
  </cols>
  <sheetData>
    <row r="1" spans="1:31" ht="20.5" x14ac:dyDescent="0.45">
      <c r="A1" s="1" t="s">
        <v>0</v>
      </c>
    </row>
    <row r="2" spans="1:31" x14ac:dyDescent="0.35">
      <c r="A2" s="2" t="s">
        <v>94</v>
      </c>
    </row>
    <row r="3" spans="1:31" x14ac:dyDescent="0.35">
      <c r="A3" s="3" t="s">
        <v>1</v>
      </c>
    </row>
    <row r="5" spans="1:31" ht="25.5" x14ac:dyDescent="0.55000000000000004">
      <c r="A5" s="49" t="s">
        <v>60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153"/>
      <c r="X5" s="153"/>
      <c r="Y5" s="84"/>
    </row>
    <row r="7" spans="1:31" s="4" customFormat="1" ht="17.25" customHeight="1" x14ac:dyDescent="0.35">
      <c r="A7" s="26" t="s">
        <v>13</v>
      </c>
      <c r="B7" s="26" t="s">
        <v>58</v>
      </c>
      <c r="C7" s="27" t="s">
        <v>39</v>
      </c>
      <c r="D7" s="27" t="s">
        <v>40</v>
      </c>
      <c r="E7" s="28" t="s">
        <v>41</v>
      </c>
      <c r="F7" s="26" t="s">
        <v>42</v>
      </c>
      <c r="G7" s="27" t="s">
        <v>43</v>
      </c>
      <c r="H7" s="27" t="s">
        <v>44</v>
      </c>
      <c r="I7" s="28" t="s">
        <v>45</v>
      </c>
      <c r="J7" s="26" t="s">
        <v>46</v>
      </c>
      <c r="K7" s="27" t="s">
        <v>47</v>
      </c>
      <c r="L7" s="27" t="s">
        <v>48</v>
      </c>
      <c r="M7" s="28" t="s">
        <v>49</v>
      </c>
      <c r="N7" s="26" t="s">
        <v>50</v>
      </c>
      <c r="O7" s="27" t="s">
        <v>51</v>
      </c>
      <c r="P7" s="27" t="s">
        <v>52</v>
      </c>
      <c r="Q7" s="28" t="s">
        <v>53</v>
      </c>
      <c r="R7" s="26" t="s">
        <v>54</v>
      </c>
      <c r="S7" s="27" t="s">
        <v>55</v>
      </c>
      <c r="T7" s="27" t="s">
        <v>56</v>
      </c>
      <c r="U7" s="101" t="s">
        <v>80</v>
      </c>
      <c r="V7" s="26" t="s">
        <v>81</v>
      </c>
      <c r="W7" s="27" t="s">
        <v>82</v>
      </c>
      <c r="X7" s="27" t="s">
        <v>83</v>
      </c>
      <c r="Y7" s="101" t="s">
        <v>92</v>
      </c>
      <c r="AE7" s="96"/>
    </row>
    <row r="8" spans="1:31" s="4" customFormat="1" ht="17.25" customHeight="1" x14ac:dyDescent="0.35">
      <c r="A8" s="29" t="s">
        <v>14</v>
      </c>
      <c r="B8" s="30"/>
      <c r="C8" s="31"/>
      <c r="D8" s="31"/>
      <c r="E8" s="32"/>
      <c r="F8" s="33"/>
      <c r="G8" s="33"/>
      <c r="H8" s="33"/>
      <c r="I8" s="33"/>
      <c r="J8" s="30"/>
      <c r="K8" s="31"/>
      <c r="L8" s="31"/>
      <c r="M8" s="32"/>
      <c r="N8" s="33"/>
      <c r="O8" s="33"/>
      <c r="P8" s="33"/>
      <c r="Q8" s="33"/>
      <c r="R8" s="30"/>
      <c r="S8" s="31"/>
      <c r="T8" s="31"/>
      <c r="U8" s="145"/>
      <c r="V8" s="30"/>
      <c r="W8" s="31"/>
      <c r="X8" s="31"/>
      <c r="Y8" s="145"/>
    </row>
    <row r="9" spans="1:31" s="96" customFormat="1" ht="17.25" customHeight="1" x14ac:dyDescent="0.35">
      <c r="A9" s="95" t="s">
        <v>15</v>
      </c>
      <c r="B9" s="78"/>
      <c r="C9" s="35">
        <v>273929</v>
      </c>
      <c r="D9" s="35">
        <v>279775</v>
      </c>
      <c r="E9" s="36">
        <v>289581</v>
      </c>
      <c r="F9" s="35">
        <v>293395</v>
      </c>
      <c r="G9" s="35">
        <v>396698</v>
      </c>
      <c r="H9" s="35">
        <v>398459</v>
      </c>
      <c r="I9" s="35">
        <v>404102</v>
      </c>
      <c r="J9" s="38">
        <v>406481</v>
      </c>
      <c r="K9" s="35">
        <v>409994</v>
      </c>
      <c r="L9" s="35">
        <v>412120</v>
      </c>
      <c r="M9" s="36">
        <v>413720</v>
      </c>
      <c r="N9" s="35">
        <v>417231</v>
      </c>
      <c r="O9" s="35">
        <v>419232</v>
      </c>
      <c r="P9" s="35">
        <v>427582</v>
      </c>
      <c r="Q9" s="35">
        <v>436025</v>
      </c>
      <c r="R9" s="38">
        <v>442300</v>
      </c>
      <c r="S9" s="35">
        <v>449053</v>
      </c>
      <c r="T9" s="35">
        <v>458934</v>
      </c>
      <c r="U9" s="102">
        <v>465655</v>
      </c>
      <c r="V9" s="38">
        <v>475524</v>
      </c>
      <c r="W9" s="35">
        <v>483329</v>
      </c>
      <c r="X9" s="35">
        <v>489634</v>
      </c>
      <c r="Y9" s="102">
        <v>495529</v>
      </c>
    </row>
    <row r="10" spans="1:31" s="4" customFormat="1" ht="17.25" customHeight="1" x14ac:dyDescent="0.35">
      <c r="A10" s="91" t="s">
        <v>16</v>
      </c>
      <c r="B10" s="87"/>
      <c r="C10" s="88">
        <v>105919</v>
      </c>
      <c r="D10" s="88">
        <v>108867</v>
      </c>
      <c r="E10" s="89">
        <v>108853</v>
      </c>
      <c r="F10" s="88">
        <v>99730</v>
      </c>
      <c r="G10" s="88">
        <v>99078</v>
      </c>
      <c r="H10" s="88">
        <v>102952</v>
      </c>
      <c r="I10" s="88">
        <v>106368</v>
      </c>
      <c r="J10" s="90">
        <v>113917</v>
      </c>
      <c r="K10" s="88">
        <v>135825</v>
      </c>
      <c r="L10" s="88">
        <v>151252</v>
      </c>
      <c r="M10" s="89">
        <v>162998</v>
      </c>
      <c r="N10" s="88">
        <v>207144</v>
      </c>
      <c r="O10" s="88">
        <v>216965</v>
      </c>
      <c r="P10" s="88">
        <v>227507</v>
      </c>
      <c r="Q10" s="88">
        <v>228755</v>
      </c>
      <c r="R10" s="90">
        <v>219343</v>
      </c>
      <c r="S10" s="88">
        <v>203715</v>
      </c>
      <c r="T10" s="88">
        <v>211872</v>
      </c>
      <c r="U10" s="149">
        <v>195129</v>
      </c>
      <c r="V10" s="90">
        <v>186113</v>
      </c>
      <c r="W10" s="88">
        <v>168811</v>
      </c>
      <c r="X10" s="88">
        <v>162683</v>
      </c>
      <c r="Y10" s="149">
        <v>150772</v>
      </c>
    </row>
    <row r="11" spans="1:31" s="4" customFormat="1" ht="17.25" customHeight="1" x14ac:dyDescent="0.35">
      <c r="A11" s="11" t="s">
        <v>17</v>
      </c>
      <c r="B11" s="15"/>
      <c r="C11" s="16">
        <v>379848</v>
      </c>
      <c r="D11" s="16">
        <v>388642</v>
      </c>
      <c r="E11" s="17">
        <v>398434</v>
      </c>
      <c r="F11" s="16">
        <v>393125</v>
      </c>
      <c r="G11" s="16">
        <v>495776</v>
      </c>
      <c r="H11" s="16">
        <v>501411</v>
      </c>
      <c r="I11" s="16">
        <v>510470</v>
      </c>
      <c r="J11" s="15">
        <v>520398</v>
      </c>
      <c r="K11" s="16">
        <v>545819</v>
      </c>
      <c r="L11" s="16">
        <v>563372</v>
      </c>
      <c r="M11" s="17">
        <v>576718</v>
      </c>
      <c r="N11" s="16">
        <v>624375</v>
      </c>
      <c r="O11" s="16">
        <v>636197</v>
      </c>
      <c r="P11" s="16">
        <v>655089</v>
      </c>
      <c r="Q11" s="16">
        <v>664780</v>
      </c>
      <c r="R11" s="15">
        <v>661643</v>
      </c>
      <c r="S11" s="16">
        <v>652768</v>
      </c>
      <c r="T11" s="16">
        <v>670806</v>
      </c>
      <c r="U11" s="105">
        <v>660784</v>
      </c>
      <c r="V11" s="15">
        <v>661637</v>
      </c>
      <c r="W11" s="16">
        <v>652140</v>
      </c>
      <c r="X11" s="16">
        <v>652317</v>
      </c>
      <c r="Y11" s="105">
        <v>646301</v>
      </c>
    </row>
    <row r="12" spans="1:31" s="4" customFormat="1" ht="17.25" customHeight="1" x14ac:dyDescent="0.35">
      <c r="A12" s="29"/>
      <c r="B12" s="34"/>
      <c r="C12" s="35"/>
      <c r="D12" s="35"/>
      <c r="E12" s="36"/>
      <c r="F12" s="37"/>
      <c r="G12" s="37"/>
      <c r="H12" s="37"/>
      <c r="I12" s="37"/>
      <c r="J12" s="38"/>
      <c r="K12" s="35"/>
      <c r="L12" s="35"/>
      <c r="M12" s="36"/>
      <c r="N12" s="37"/>
      <c r="O12" s="37"/>
      <c r="P12" s="37"/>
      <c r="Q12" s="37"/>
      <c r="R12" s="38"/>
      <c r="S12" s="35"/>
      <c r="T12" s="35"/>
      <c r="U12" s="102"/>
      <c r="V12" s="38"/>
      <c r="W12" s="35"/>
      <c r="X12" s="35"/>
      <c r="Y12" s="102"/>
    </row>
    <row r="13" spans="1:31" s="4" customFormat="1" ht="17.25" customHeight="1" x14ac:dyDescent="0.35">
      <c r="A13" s="29" t="s">
        <v>18</v>
      </c>
      <c r="B13" s="34"/>
      <c r="C13" s="35"/>
      <c r="D13" s="35"/>
      <c r="E13" s="36"/>
      <c r="F13" s="37"/>
      <c r="G13" s="37"/>
      <c r="H13" s="37"/>
      <c r="I13" s="37"/>
      <c r="J13" s="38"/>
      <c r="K13" s="35"/>
      <c r="L13" s="35"/>
      <c r="M13" s="36"/>
      <c r="N13" s="37"/>
      <c r="O13" s="37"/>
      <c r="P13" s="37"/>
      <c r="Q13" s="37"/>
      <c r="R13" s="38"/>
      <c r="S13" s="35"/>
      <c r="T13" s="35"/>
      <c r="U13" s="102"/>
      <c r="V13" s="38"/>
      <c r="W13" s="35"/>
      <c r="X13" s="35"/>
      <c r="Y13" s="102"/>
    </row>
    <row r="14" spans="1:31" s="4" customFormat="1" ht="17.25" customHeight="1" x14ac:dyDescent="0.35">
      <c r="A14" s="46" t="s">
        <v>20</v>
      </c>
      <c r="B14" s="78"/>
      <c r="C14" s="35">
        <v>56388</v>
      </c>
      <c r="D14" s="35">
        <v>58997</v>
      </c>
      <c r="E14" s="36">
        <v>61952</v>
      </c>
      <c r="F14" s="35">
        <v>66453</v>
      </c>
      <c r="G14" s="35">
        <v>140997</v>
      </c>
      <c r="H14" s="35">
        <v>143498</v>
      </c>
      <c r="I14" s="35">
        <v>151988</v>
      </c>
      <c r="J14" s="38">
        <v>158956</v>
      </c>
      <c r="K14" s="35">
        <v>147698</v>
      </c>
      <c r="L14" s="35">
        <v>149421</v>
      </c>
      <c r="M14" s="36">
        <v>154185</v>
      </c>
      <c r="N14" s="35">
        <v>145199</v>
      </c>
      <c r="O14" s="35">
        <v>122042</v>
      </c>
      <c r="P14" s="35">
        <v>128952</v>
      </c>
      <c r="Q14" s="35">
        <v>132104</v>
      </c>
      <c r="R14" s="38">
        <v>119955</v>
      </c>
      <c r="S14" s="35">
        <v>110273</v>
      </c>
      <c r="T14" s="35">
        <v>112580</v>
      </c>
      <c r="U14" s="102">
        <v>112875</v>
      </c>
      <c r="V14" s="38">
        <v>118569</v>
      </c>
      <c r="W14" s="35">
        <v>116317</v>
      </c>
      <c r="X14" s="35">
        <v>121834</v>
      </c>
      <c r="Y14" s="102">
        <v>126136</v>
      </c>
    </row>
    <row r="15" spans="1:31" s="4" customFormat="1" ht="17.25" customHeight="1" x14ac:dyDescent="0.35">
      <c r="A15" s="46" t="s">
        <v>21</v>
      </c>
      <c r="B15" s="87"/>
      <c r="C15" s="88">
        <v>50360</v>
      </c>
      <c r="D15" s="88">
        <v>49793</v>
      </c>
      <c r="E15" s="89">
        <v>57486</v>
      </c>
      <c r="F15" s="88">
        <v>38795</v>
      </c>
      <c r="G15" s="88">
        <v>52774</v>
      </c>
      <c r="H15" s="88">
        <v>60916</v>
      </c>
      <c r="I15" s="88">
        <v>64857</v>
      </c>
      <c r="J15" s="90">
        <v>61839</v>
      </c>
      <c r="K15" s="88">
        <v>80950</v>
      </c>
      <c r="L15" s="88">
        <v>85576</v>
      </c>
      <c r="M15" s="89">
        <v>81021</v>
      </c>
      <c r="N15" s="88">
        <v>98684</v>
      </c>
      <c r="O15" s="88">
        <v>105935</v>
      </c>
      <c r="P15" s="88">
        <v>94614</v>
      </c>
      <c r="Q15" s="88">
        <v>88370</v>
      </c>
      <c r="R15" s="90">
        <v>86536</v>
      </c>
      <c r="S15" s="88">
        <v>77993</v>
      </c>
      <c r="T15" s="88">
        <v>90356</v>
      </c>
      <c r="U15" s="149">
        <v>84684</v>
      </c>
      <c r="V15" s="90">
        <v>83768</v>
      </c>
      <c r="W15" s="88">
        <v>81075</v>
      </c>
      <c r="X15" s="88">
        <v>79586</v>
      </c>
      <c r="Y15" s="149">
        <v>79803</v>
      </c>
    </row>
    <row r="16" spans="1:31" s="4" customFormat="1" ht="17.25" customHeight="1" x14ac:dyDescent="0.35">
      <c r="A16" s="47" t="s">
        <v>22</v>
      </c>
      <c r="B16" s="79"/>
      <c r="C16" s="39">
        <v>106748</v>
      </c>
      <c r="D16" s="39">
        <v>108790</v>
      </c>
      <c r="E16" s="40">
        <v>119438</v>
      </c>
      <c r="F16" s="39">
        <v>105248</v>
      </c>
      <c r="G16" s="39">
        <v>193771</v>
      </c>
      <c r="H16" s="39">
        <v>204414</v>
      </c>
      <c r="I16" s="39">
        <v>216845</v>
      </c>
      <c r="J16" s="41">
        <v>220795</v>
      </c>
      <c r="K16" s="39">
        <v>228648</v>
      </c>
      <c r="L16" s="39">
        <v>234997</v>
      </c>
      <c r="M16" s="40">
        <v>235206</v>
      </c>
      <c r="N16" s="39">
        <v>243883</v>
      </c>
      <c r="O16" s="39">
        <v>227977</v>
      </c>
      <c r="P16" s="39">
        <v>223566</v>
      </c>
      <c r="Q16" s="39">
        <v>220474</v>
      </c>
      <c r="R16" s="41">
        <v>206491</v>
      </c>
      <c r="S16" s="39">
        <v>188266</v>
      </c>
      <c r="T16" s="39">
        <v>202936</v>
      </c>
      <c r="U16" s="150">
        <v>197559</v>
      </c>
      <c r="V16" s="41">
        <v>202337</v>
      </c>
      <c r="W16" s="39">
        <v>197392</v>
      </c>
      <c r="X16" s="39">
        <v>201420</v>
      </c>
      <c r="Y16" s="150">
        <v>205940</v>
      </c>
    </row>
    <row r="17" spans="1:25" s="4" customFormat="1" ht="17.25" customHeight="1" x14ac:dyDescent="0.35">
      <c r="A17" s="47" t="s">
        <v>19</v>
      </c>
      <c r="B17" s="87"/>
      <c r="C17" s="92">
        <v>273100</v>
      </c>
      <c r="D17" s="92">
        <v>279852</v>
      </c>
      <c r="E17" s="93">
        <v>278996</v>
      </c>
      <c r="F17" s="92">
        <v>287877</v>
      </c>
      <c r="G17" s="92">
        <v>302005</v>
      </c>
      <c r="H17" s="92">
        <v>296997</v>
      </c>
      <c r="I17" s="92">
        <v>293625</v>
      </c>
      <c r="J17" s="94">
        <v>299603</v>
      </c>
      <c r="K17" s="92">
        <v>317171</v>
      </c>
      <c r="L17" s="92">
        <v>328375</v>
      </c>
      <c r="M17" s="93">
        <v>341512</v>
      </c>
      <c r="N17" s="92">
        <v>380492</v>
      </c>
      <c r="O17" s="92">
        <v>408220</v>
      </c>
      <c r="P17" s="92">
        <v>431523</v>
      </c>
      <c r="Q17" s="92">
        <v>444306</v>
      </c>
      <c r="R17" s="94">
        <v>455152</v>
      </c>
      <c r="S17" s="92">
        <v>464502</v>
      </c>
      <c r="T17" s="92">
        <v>467870</v>
      </c>
      <c r="U17" s="151">
        <v>463225</v>
      </c>
      <c r="V17" s="94">
        <v>459300</v>
      </c>
      <c r="W17" s="92">
        <v>454748</v>
      </c>
      <c r="X17" s="92">
        <v>450897</v>
      </c>
      <c r="Y17" s="151">
        <v>440361</v>
      </c>
    </row>
    <row r="18" spans="1:25" x14ac:dyDescent="0.35">
      <c r="A18" s="48" t="s">
        <v>23</v>
      </c>
      <c r="B18" s="15"/>
      <c r="C18" s="16">
        <v>379848</v>
      </c>
      <c r="D18" s="16">
        <v>388642</v>
      </c>
      <c r="E18" s="17">
        <v>398434</v>
      </c>
      <c r="F18" s="16">
        <v>393125</v>
      </c>
      <c r="G18" s="16">
        <v>495776</v>
      </c>
      <c r="H18" s="16">
        <v>501411</v>
      </c>
      <c r="I18" s="16">
        <v>510470</v>
      </c>
      <c r="J18" s="15">
        <v>520398</v>
      </c>
      <c r="K18" s="16">
        <v>545819</v>
      </c>
      <c r="L18" s="16">
        <v>563372</v>
      </c>
      <c r="M18" s="17">
        <v>576718</v>
      </c>
      <c r="N18" s="16">
        <v>624375</v>
      </c>
      <c r="O18" s="16">
        <v>636197</v>
      </c>
      <c r="P18" s="16">
        <v>655089</v>
      </c>
      <c r="Q18" s="16">
        <v>664780</v>
      </c>
      <c r="R18" s="15">
        <v>661643</v>
      </c>
      <c r="S18" s="16">
        <v>652768</v>
      </c>
      <c r="T18" s="16">
        <v>670806</v>
      </c>
      <c r="U18" s="105">
        <v>660784</v>
      </c>
      <c r="V18" s="15">
        <v>661637</v>
      </c>
      <c r="W18" s="16">
        <v>652140</v>
      </c>
      <c r="X18" s="16">
        <v>652317</v>
      </c>
      <c r="Y18" s="105">
        <v>646301</v>
      </c>
    </row>
    <row r="19" spans="1:25" x14ac:dyDescent="0.35">
      <c r="A19" s="74" t="s">
        <v>57</v>
      </c>
    </row>
  </sheetData>
  <pageMargins left="0.7" right="0.7" top="0.75" bottom="0.75" header="0.3" footer="0.3"/>
  <pageSetup scale="30" orientation="portrait" r:id="rId1"/>
  <headerFooter>
    <oddHeader>&amp;L&amp;"Arial"&amp;10&amp;K000000&amp;1#</oddHeader>
    <oddFooter>&amp;L&amp;1#&amp;"Arial"&amp;10&amp;K000000Saudi Aramco: Company General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152E-CE65-4795-8257-229822D198A0}">
  <dimension ref="A1:AF15"/>
  <sheetViews>
    <sheetView showGridLines="0"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5" x14ac:dyDescent="0.35"/>
  <cols>
    <col min="1" max="1" width="48.453125" customWidth="1"/>
    <col min="2" max="22" width="9.7265625" bestFit="1" customWidth="1"/>
    <col min="23" max="24" width="9.7265625" style="152" bestFit="1" customWidth="1"/>
    <col min="25" max="32" width="9.7265625" bestFit="1" customWidth="1"/>
    <col min="33" max="33" width="11.54296875" bestFit="1" customWidth="1"/>
    <col min="34" max="34" width="9" bestFit="1" customWidth="1"/>
    <col min="35" max="36" width="10.54296875" bestFit="1" customWidth="1"/>
    <col min="37" max="37" width="5.1796875" bestFit="1" customWidth="1"/>
  </cols>
  <sheetData>
    <row r="1" spans="1:32" ht="20.5" x14ac:dyDescent="0.45">
      <c r="A1" s="1" t="s">
        <v>0</v>
      </c>
    </row>
    <row r="2" spans="1:32" x14ac:dyDescent="0.35">
      <c r="A2" s="2" t="s">
        <v>94</v>
      </c>
    </row>
    <row r="3" spans="1:32" x14ac:dyDescent="0.35">
      <c r="A3" s="3" t="s">
        <v>1</v>
      </c>
    </row>
    <row r="5" spans="1:32" ht="25.5" x14ac:dyDescent="0.55000000000000004">
      <c r="A5" s="49" t="s">
        <v>61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153"/>
      <c r="X5" s="153"/>
      <c r="Y5" s="84"/>
    </row>
    <row r="7" spans="1:32" s="4" customFormat="1" ht="17.25" customHeight="1" x14ac:dyDescent="0.35">
      <c r="A7" s="26" t="s">
        <v>13</v>
      </c>
      <c r="B7" s="26" t="s">
        <v>38</v>
      </c>
      <c r="C7" s="27" t="s">
        <v>39</v>
      </c>
      <c r="D7" s="27" t="s">
        <v>40</v>
      </c>
      <c r="E7" s="28" t="s">
        <v>85</v>
      </c>
      <c r="F7" s="26" t="s">
        <v>42</v>
      </c>
      <c r="G7" s="27" t="s">
        <v>43</v>
      </c>
      <c r="H7" s="27" t="s">
        <v>44</v>
      </c>
      <c r="I7" s="28" t="s">
        <v>86</v>
      </c>
      <c r="J7" s="26" t="s">
        <v>46</v>
      </c>
      <c r="K7" s="27" t="s">
        <v>47</v>
      </c>
      <c r="L7" s="27" t="s">
        <v>48</v>
      </c>
      <c r="M7" s="28" t="s">
        <v>87</v>
      </c>
      <c r="N7" s="26" t="s">
        <v>50</v>
      </c>
      <c r="O7" s="27" t="s">
        <v>51</v>
      </c>
      <c r="P7" s="27" t="s">
        <v>52</v>
      </c>
      <c r="Q7" s="28" t="s">
        <v>88</v>
      </c>
      <c r="R7" s="26" t="s">
        <v>54</v>
      </c>
      <c r="S7" s="27" t="s">
        <v>55</v>
      </c>
      <c r="T7" s="27" t="s">
        <v>56</v>
      </c>
      <c r="U7" s="101" t="s">
        <v>89</v>
      </c>
      <c r="V7" s="26" t="s">
        <v>81</v>
      </c>
      <c r="W7" s="27" t="s">
        <v>82</v>
      </c>
      <c r="X7" s="27" t="s">
        <v>83</v>
      </c>
      <c r="Y7" s="101" t="s">
        <v>90</v>
      </c>
      <c r="AA7" s="120">
        <v>2019</v>
      </c>
      <c r="AB7" s="121">
        <v>2020</v>
      </c>
      <c r="AC7" s="121">
        <v>2021</v>
      </c>
      <c r="AD7" s="121">
        <v>2022</v>
      </c>
      <c r="AE7" s="121">
        <v>2023</v>
      </c>
      <c r="AF7" s="122">
        <v>2024</v>
      </c>
    </row>
    <row r="8" spans="1:32" ht="17.25" customHeight="1" x14ac:dyDescent="0.35">
      <c r="A8" s="53" t="s">
        <v>24</v>
      </c>
      <c r="B8" s="35">
        <v>24539</v>
      </c>
      <c r="C8" s="35">
        <v>27911</v>
      </c>
      <c r="D8" s="35">
        <v>28705</v>
      </c>
      <c r="E8" s="36">
        <v>29919</v>
      </c>
      <c r="F8" s="35">
        <v>22418</v>
      </c>
      <c r="G8" s="35">
        <v>12349</v>
      </c>
      <c r="H8" s="35">
        <v>18794</v>
      </c>
      <c r="I8" s="35">
        <v>22518</v>
      </c>
      <c r="J8" s="38">
        <v>26479</v>
      </c>
      <c r="K8" s="35">
        <v>30063</v>
      </c>
      <c r="L8" s="35">
        <v>36321</v>
      </c>
      <c r="M8" s="36">
        <v>46497</v>
      </c>
      <c r="N8" s="35">
        <v>38211</v>
      </c>
      <c r="O8" s="35">
        <v>43972</v>
      </c>
      <c r="P8" s="35">
        <v>54003</v>
      </c>
      <c r="Q8" s="35">
        <v>49988</v>
      </c>
      <c r="R8" s="38">
        <v>39640</v>
      </c>
      <c r="S8" s="35">
        <v>33620</v>
      </c>
      <c r="T8" s="35">
        <v>31369</v>
      </c>
      <c r="U8" s="102">
        <v>38788</v>
      </c>
      <c r="V8" s="38">
        <v>33592</v>
      </c>
      <c r="W8" s="35">
        <v>31090</v>
      </c>
      <c r="X8" s="35">
        <v>35215</v>
      </c>
      <c r="Y8" s="102">
        <v>35807</v>
      </c>
      <c r="Z8" s="83"/>
      <c r="AA8" s="97">
        <v>111074</v>
      </c>
      <c r="AB8" s="35">
        <v>76079</v>
      </c>
      <c r="AC8" s="35">
        <v>139360</v>
      </c>
      <c r="AD8" s="35">
        <v>186174</v>
      </c>
      <c r="AE8" s="35">
        <v>143417</v>
      </c>
      <c r="AF8" s="102">
        <v>135704</v>
      </c>
    </row>
    <row r="9" spans="1:32" ht="17.25" customHeight="1" x14ac:dyDescent="0.35">
      <c r="A9" s="53" t="s">
        <v>25</v>
      </c>
      <c r="B9" s="35">
        <v>-6852</v>
      </c>
      <c r="C9" s="35">
        <v>-19089</v>
      </c>
      <c r="D9" s="35">
        <v>-8303</v>
      </c>
      <c r="E9" s="36">
        <v>-12995</v>
      </c>
      <c r="F9" s="35">
        <v>5220</v>
      </c>
      <c r="G9" s="35">
        <v>652</v>
      </c>
      <c r="H9" s="35">
        <v>-4567</v>
      </c>
      <c r="I9" s="35">
        <v>-6878</v>
      </c>
      <c r="J9" s="38">
        <v>-8122</v>
      </c>
      <c r="K9" s="35">
        <v>-7422</v>
      </c>
      <c r="L9" s="35">
        <v>-8037</v>
      </c>
      <c r="M9" s="36">
        <v>-12616</v>
      </c>
      <c r="N9" s="35">
        <v>-9831</v>
      </c>
      <c r="O9" s="35">
        <v>-25089</v>
      </c>
      <c r="P9" s="35">
        <v>-28699</v>
      </c>
      <c r="Q9" s="35">
        <v>-40117</v>
      </c>
      <c r="R9" s="38">
        <v>24086</v>
      </c>
      <c r="S9" s="35">
        <v>-19276</v>
      </c>
      <c r="T9" s="35">
        <v>-15382</v>
      </c>
      <c r="U9" s="102">
        <v>-3833</v>
      </c>
      <c r="V9" s="38">
        <v>12808</v>
      </c>
      <c r="W9" s="35">
        <v>-12271</v>
      </c>
      <c r="X9" s="35">
        <v>9901</v>
      </c>
      <c r="Y9" s="102">
        <f>-11201</f>
        <v>-11201</v>
      </c>
      <c r="Z9" s="83"/>
      <c r="AA9" s="97">
        <v>-47239</v>
      </c>
      <c r="AB9" s="35">
        <v>-5573</v>
      </c>
      <c r="AC9" s="35">
        <v>-36197</v>
      </c>
      <c r="AD9" s="35">
        <v>-103736</v>
      </c>
      <c r="AE9" s="35">
        <v>-14405</v>
      </c>
      <c r="AF9" s="102">
        <f>-763</f>
        <v>-763</v>
      </c>
    </row>
    <row r="10" spans="1:32" ht="17.25" customHeight="1" x14ac:dyDescent="0.35">
      <c r="A10" s="53" t="s">
        <v>26</v>
      </c>
      <c r="B10" s="35">
        <v>-23369</v>
      </c>
      <c r="C10" s="35">
        <v>-12454</v>
      </c>
      <c r="D10" s="35">
        <v>-14105</v>
      </c>
      <c r="E10" s="36">
        <v>-15360</v>
      </c>
      <c r="F10" s="35">
        <v>-12243</v>
      </c>
      <c r="G10" s="35">
        <v>-20692</v>
      </c>
      <c r="H10" s="35">
        <v>-16613</v>
      </c>
      <c r="I10" s="35">
        <v>-13084</v>
      </c>
      <c r="J10" s="38">
        <v>-19483</v>
      </c>
      <c r="K10" s="35">
        <v>-9152</v>
      </c>
      <c r="L10" s="35">
        <v>-20645</v>
      </c>
      <c r="M10" s="36">
        <v>-29257</v>
      </c>
      <c r="N10" s="35">
        <v>-12836</v>
      </c>
      <c r="O10" s="35">
        <v>-44722</v>
      </c>
      <c r="P10" s="35">
        <v>-21641</v>
      </c>
      <c r="Q10" s="35">
        <v>-22848</v>
      </c>
      <c r="R10" s="38">
        <v>-33159</v>
      </c>
      <c r="S10" s="35">
        <v>-38819</v>
      </c>
      <c r="T10" s="35">
        <v>-31419</v>
      </c>
      <c r="U10" s="102">
        <v>-32835</v>
      </c>
      <c r="V10" s="38">
        <v>-34400</v>
      </c>
      <c r="W10" s="35">
        <v>-38330</v>
      </c>
      <c r="X10" s="35">
        <v>-27607</v>
      </c>
      <c r="Y10" s="102">
        <f>-29892</f>
        <v>-29892</v>
      </c>
      <c r="Z10" s="83"/>
      <c r="AA10" s="97">
        <v>-65288</v>
      </c>
      <c r="AB10" s="35">
        <v>-62632</v>
      </c>
      <c r="AC10" s="35">
        <v>-78537</v>
      </c>
      <c r="AD10" s="35">
        <v>-102047</v>
      </c>
      <c r="AE10" s="35">
        <v>-136232</v>
      </c>
      <c r="AF10" s="102">
        <v>-130229</v>
      </c>
    </row>
    <row r="11" spans="1:32" ht="17.25" customHeight="1" x14ac:dyDescent="0.35">
      <c r="A11" s="54"/>
      <c r="B11" s="6"/>
      <c r="C11" s="6"/>
      <c r="D11" s="6"/>
      <c r="E11" s="7"/>
      <c r="F11" s="6"/>
      <c r="G11" s="6"/>
      <c r="H11" s="6"/>
      <c r="I11" s="6"/>
      <c r="J11" s="5"/>
      <c r="K11" s="6"/>
      <c r="L11" s="6"/>
      <c r="M11" s="7"/>
      <c r="N11" s="6"/>
      <c r="O11" s="6"/>
      <c r="P11" s="6"/>
      <c r="Q11" s="6"/>
      <c r="R11" s="5"/>
      <c r="S11" s="6"/>
      <c r="T11" s="6"/>
      <c r="U11" s="103"/>
      <c r="V11" s="5"/>
      <c r="W11" s="6"/>
      <c r="X11" s="6"/>
      <c r="Y11" s="103"/>
      <c r="Z11" s="83"/>
      <c r="AA11" s="98"/>
      <c r="AB11" s="6"/>
      <c r="AC11" s="6"/>
      <c r="AD11" s="6"/>
      <c r="AE11" s="6"/>
      <c r="AF11" s="103"/>
    </row>
    <row r="12" spans="1:32" ht="17.25" customHeight="1" x14ac:dyDescent="0.35">
      <c r="A12" s="50" t="s">
        <v>27</v>
      </c>
      <c r="B12" s="42">
        <v>-5682</v>
      </c>
      <c r="C12" s="42">
        <v>-3632</v>
      </c>
      <c r="D12" s="42">
        <v>6297</v>
      </c>
      <c r="E12" s="43">
        <v>1564</v>
      </c>
      <c r="F12" s="42">
        <v>15395</v>
      </c>
      <c r="G12" s="42">
        <v>-7691</v>
      </c>
      <c r="H12" s="42">
        <v>-2386</v>
      </c>
      <c r="I12" s="42">
        <v>2556</v>
      </c>
      <c r="J12" s="44">
        <v>-1126</v>
      </c>
      <c r="K12" s="42">
        <v>13489</v>
      </c>
      <c r="L12" s="42">
        <v>7639</v>
      </c>
      <c r="M12" s="43">
        <v>4624</v>
      </c>
      <c r="N12" s="42">
        <v>15544</v>
      </c>
      <c r="O12" s="42">
        <v>-25839</v>
      </c>
      <c r="P12" s="42">
        <v>3663</v>
      </c>
      <c r="Q12" s="42">
        <v>-12977</v>
      </c>
      <c r="R12" s="44">
        <v>30567</v>
      </c>
      <c r="S12" s="42">
        <v>-24475</v>
      </c>
      <c r="T12" s="42">
        <v>-15432</v>
      </c>
      <c r="U12" s="104">
        <v>2120</v>
      </c>
      <c r="V12" s="44">
        <v>12000</v>
      </c>
      <c r="W12" s="42">
        <v>-19511</v>
      </c>
      <c r="X12" s="42">
        <v>17509</v>
      </c>
      <c r="Y12" s="104">
        <f>-5286</f>
        <v>-5286</v>
      </c>
      <c r="Z12" s="83"/>
      <c r="AA12" s="99">
        <v>-1453</v>
      </c>
      <c r="AB12" s="42">
        <v>7874</v>
      </c>
      <c r="AC12" s="42">
        <v>24626</v>
      </c>
      <c r="AD12" s="42">
        <v>-19609</v>
      </c>
      <c r="AE12" s="42">
        <v>-7220</v>
      </c>
      <c r="AF12" s="104">
        <v>4712</v>
      </c>
    </row>
    <row r="13" spans="1:32" ht="17.25" customHeight="1" x14ac:dyDescent="0.35">
      <c r="A13" s="51" t="s">
        <v>28</v>
      </c>
      <c r="B13" s="35">
        <v>48841</v>
      </c>
      <c r="C13" s="35">
        <v>43159</v>
      </c>
      <c r="D13" s="35">
        <v>39527</v>
      </c>
      <c r="E13" s="36">
        <v>45824</v>
      </c>
      <c r="F13" s="35">
        <v>47388</v>
      </c>
      <c r="G13" s="35">
        <v>62783</v>
      </c>
      <c r="H13" s="35">
        <v>55092</v>
      </c>
      <c r="I13" s="35">
        <v>52706</v>
      </c>
      <c r="J13" s="38">
        <v>55262</v>
      </c>
      <c r="K13" s="35">
        <v>54136</v>
      </c>
      <c r="L13" s="35">
        <v>67625</v>
      </c>
      <c r="M13" s="36">
        <v>75264</v>
      </c>
      <c r="N13" s="35">
        <v>79888</v>
      </c>
      <c r="O13" s="35">
        <v>95432</v>
      </c>
      <c r="P13" s="35">
        <v>69593</v>
      </c>
      <c r="Q13" s="35">
        <v>73256</v>
      </c>
      <c r="R13" s="38">
        <v>60279</v>
      </c>
      <c r="S13" s="35">
        <v>90846</v>
      </c>
      <c r="T13" s="35">
        <v>66371</v>
      </c>
      <c r="U13" s="102">
        <v>50939</v>
      </c>
      <c r="V13" s="38">
        <v>53059</v>
      </c>
      <c r="W13" s="35">
        <v>65059</v>
      </c>
      <c r="X13" s="35">
        <v>45548</v>
      </c>
      <c r="Y13" s="102">
        <v>63057</v>
      </c>
      <c r="Z13" s="83"/>
      <c r="AA13" s="97">
        <v>48841</v>
      </c>
      <c r="AB13" s="35">
        <v>47388</v>
      </c>
      <c r="AC13" s="35">
        <v>55262</v>
      </c>
      <c r="AD13" s="35">
        <v>79888</v>
      </c>
      <c r="AE13" s="35">
        <v>60279</v>
      </c>
      <c r="AF13" s="102">
        <v>53059</v>
      </c>
    </row>
    <row r="14" spans="1:32" x14ac:dyDescent="0.35">
      <c r="A14" s="55" t="s">
        <v>29</v>
      </c>
      <c r="B14" s="16">
        <v>43159</v>
      </c>
      <c r="C14" s="16">
        <v>39527</v>
      </c>
      <c r="D14" s="16">
        <v>45824</v>
      </c>
      <c r="E14" s="17">
        <v>47388</v>
      </c>
      <c r="F14" s="16">
        <v>62783</v>
      </c>
      <c r="G14" s="16">
        <v>55092</v>
      </c>
      <c r="H14" s="16">
        <v>52706</v>
      </c>
      <c r="I14" s="16">
        <v>55262</v>
      </c>
      <c r="J14" s="15">
        <v>54136</v>
      </c>
      <c r="K14" s="16">
        <v>67625</v>
      </c>
      <c r="L14" s="16">
        <v>75264</v>
      </c>
      <c r="M14" s="17">
        <v>79888</v>
      </c>
      <c r="N14" s="16">
        <v>95432</v>
      </c>
      <c r="O14" s="16">
        <v>69593</v>
      </c>
      <c r="P14" s="16">
        <v>73256</v>
      </c>
      <c r="Q14" s="16">
        <v>60279</v>
      </c>
      <c r="R14" s="15">
        <v>90846</v>
      </c>
      <c r="S14" s="16">
        <v>66371</v>
      </c>
      <c r="T14" s="16">
        <v>50939</v>
      </c>
      <c r="U14" s="105">
        <v>53059</v>
      </c>
      <c r="V14" s="15">
        <v>65059</v>
      </c>
      <c r="W14" s="16">
        <v>45548</v>
      </c>
      <c r="X14" s="16">
        <v>63057</v>
      </c>
      <c r="Y14" s="105">
        <v>57771</v>
      </c>
      <c r="Z14" s="83"/>
      <c r="AA14" s="100">
        <v>47388</v>
      </c>
      <c r="AB14" s="16">
        <v>55262</v>
      </c>
      <c r="AC14" s="16">
        <v>79888</v>
      </c>
      <c r="AD14" s="16">
        <v>60279</v>
      </c>
      <c r="AE14" s="16">
        <v>53059</v>
      </c>
      <c r="AF14" s="105">
        <v>57771</v>
      </c>
    </row>
    <row r="15" spans="1:32" x14ac:dyDescent="0.35">
      <c r="A15" s="4" t="s">
        <v>91</v>
      </c>
      <c r="Q15" s="83"/>
    </row>
  </sheetData>
  <pageMargins left="0.7" right="0.7" top="0.75" bottom="0.75" header="0.3" footer="0.3"/>
  <pageSetup scale="27" orientation="portrait" r:id="rId1"/>
  <headerFooter>
    <oddHeader>&amp;L&amp;"Arial"&amp;10&amp;K000000&amp;1#</oddHeader>
    <oddFooter>&amp;L&amp;1#&amp;"Arial"&amp;10&amp;K000000Saudi Aramco: Company General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29468-8685-4360-A8F4-AE015EB3776F}">
  <dimension ref="A1:AH43"/>
  <sheetViews>
    <sheetView showGridLines="0" tabSelected="1" zoomScaleNormal="100" workbookViewId="0">
      <pane xSplit="1" ySplit="7" topLeftCell="B8" activePane="bottomRight" state="frozen"/>
      <selection activeCell="D25" sqref="D25"/>
      <selection pane="topRight" activeCell="D25" sqref="D25"/>
      <selection pane="bottomLeft" activeCell="D25" sqref="D25"/>
      <selection pane="bottomRight"/>
    </sheetView>
  </sheetViews>
  <sheetFormatPr defaultRowHeight="14.5" x14ac:dyDescent="0.35"/>
  <cols>
    <col min="1" max="1" width="48.453125" customWidth="1"/>
    <col min="2" max="22" width="9.7265625" bestFit="1" customWidth="1"/>
    <col min="23" max="23" width="9.7265625" style="152" bestFit="1" customWidth="1"/>
    <col min="24" max="32" width="9.7265625" bestFit="1" customWidth="1"/>
    <col min="33" max="33" width="11.54296875" bestFit="1" customWidth="1"/>
    <col min="34" max="34" width="9" bestFit="1" customWidth="1"/>
    <col min="35" max="36" width="10.54296875" bestFit="1" customWidth="1"/>
    <col min="37" max="37" width="5.1796875" bestFit="1" customWidth="1"/>
  </cols>
  <sheetData>
    <row r="1" spans="1:34" ht="20.5" x14ac:dyDescent="0.45">
      <c r="A1" s="1" t="s">
        <v>0</v>
      </c>
    </row>
    <row r="2" spans="1:34" x14ac:dyDescent="0.35">
      <c r="A2" s="2" t="s">
        <v>94</v>
      </c>
    </row>
    <row r="3" spans="1:34" x14ac:dyDescent="0.35">
      <c r="A3" s="3" t="s">
        <v>1</v>
      </c>
    </row>
    <row r="5" spans="1:34" ht="25.5" x14ac:dyDescent="0.55000000000000004">
      <c r="A5" s="49" t="s">
        <v>30</v>
      </c>
      <c r="H5" s="83"/>
    </row>
    <row r="6" spans="1:34" x14ac:dyDescent="0.35">
      <c r="F6" s="83"/>
    </row>
    <row r="7" spans="1:34" s="4" customFormat="1" ht="17.25" customHeight="1" x14ac:dyDescent="0.35">
      <c r="A7" s="26" t="s">
        <v>13</v>
      </c>
      <c r="B7" s="26" t="s">
        <v>38</v>
      </c>
      <c r="C7" s="27" t="s">
        <v>39</v>
      </c>
      <c r="D7" s="27" t="s">
        <v>40</v>
      </c>
      <c r="E7" s="28" t="s">
        <v>85</v>
      </c>
      <c r="F7" s="26" t="s">
        <v>42</v>
      </c>
      <c r="G7" s="27" t="s">
        <v>43</v>
      </c>
      <c r="H7" s="27" t="s">
        <v>44</v>
      </c>
      <c r="I7" s="28" t="s">
        <v>86</v>
      </c>
      <c r="J7" s="26" t="s">
        <v>46</v>
      </c>
      <c r="K7" s="27" t="s">
        <v>47</v>
      </c>
      <c r="L7" s="27" t="s">
        <v>48</v>
      </c>
      <c r="M7" s="28" t="s">
        <v>87</v>
      </c>
      <c r="N7" s="26" t="s">
        <v>50</v>
      </c>
      <c r="O7" s="27" t="s">
        <v>51</v>
      </c>
      <c r="P7" s="27" t="s">
        <v>52</v>
      </c>
      <c r="Q7" s="28" t="s">
        <v>88</v>
      </c>
      <c r="R7" s="26" t="s">
        <v>54</v>
      </c>
      <c r="S7" s="27" t="s">
        <v>55</v>
      </c>
      <c r="T7" s="27" t="s">
        <v>56</v>
      </c>
      <c r="U7" s="101" t="s">
        <v>89</v>
      </c>
      <c r="V7" s="26" t="s">
        <v>81</v>
      </c>
      <c r="W7" s="27" t="s">
        <v>82</v>
      </c>
      <c r="X7" s="27" t="s">
        <v>83</v>
      </c>
      <c r="Y7" s="101" t="s">
        <v>90</v>
      </c>
      <c r="AA7" s="120">
        <v>2019</v>
      </c>
      <c r="AB7" s="121">
        <v>2020</v>
      </c>
      <c r="AC7" s="121">
        <v>2021</v>
      </c>
      <c r="AD7" s="121">
        <v>2022</v>
      </c>
      <c r="AE7" s="121">
        <v>2023</v>
      </c>
      <c r="AF7" s="122">
        <v>2024</v>
      </c>
    </row>
    <row r="8" spans="1:34" s="4" customFormat="1" ht="17.25" customHeight="1" x14ac:dyDescent="0.35">
      <c r="A8" s="52" t="s">
        <v>64</v>
      </c>
      <c r="B8" s="57"/>
      <c r="C8" s="58"/>
      <c r="D8" s="58"/>
      <c r="E8" s="59"/>
      <c r="F8" s="57"/>
      <c r="G8" s="58"/>
      <c r="H8" s="58"/>
      <c r="I8" s="59"/>
      <c r="J8" s="57"/>
      <c r="K8" s="58"/>
      <c r="L8" s="58"/>
      <c r="M8" s="59"/>
      <c r="N8" s="57"/>
      <c r="O8" s="58"/>
      <c r="P8" s="58"/>
      <c r="Q8" s="59"/>
      <c r="R8" s="57"/>
      <c r="S8" s="58"/>
      <c r="T8" s="58"/>
      <c r="U8" s="124"/>
      <c r="V8" s="57"/>
      <c r="W8" s="58"/>
      <c r="X8" s="58"/>
      <c r="Y8" s="124"/>
      <c r="AA8" s="123"/>
      <c r="AB8" s="58"/>
      <c r="AC8" s="58"/>
      <c r="AD8" s="58"/>
      <c r="AE8" s="58"/>
      <c r="AF8" s="124"/>
    </row>
    <row r="9" spans="1:34" s="4" customFormat="1" ht="17.25" customHeight="1" x14ac:dyDescent="0.35">
      <c r="A9" s="60" t="s">
        <v>32</v>
      </c>
      <c r="B9" s="5">
        <v>45319</v>
      </c>
      <c r="C9" s="6">
        <v>49110</v>
      </c>
      <c r="D9" s="6">
        <v>44700</v>
      </c>
      <c r="E9" s="7">
        <v>44843</v>
      </c>
      <c r="F9" s="5">
        <v>37630</v>
      </c>
      <c r="G9" s="6">
        <v>14716</v>
      </c>
      <c r="H9" s="6">
        <v>27652</v>
      </c>
      <c r="I9" s="7">
        <v>30192</v>
      </c>
      <c r="J9" s="5">
        <v>40035</v>
      </c>
      <c r="K9" s="6">
        <v>45348</v>
      </c>
      <c r="L9" s="6">
        <v>54914</v>
      </c>
      <c r="M9" s="7">
        <v>59734</v>
      </c>
      <c r="N9" s="5">
        <v>70333</v>
      </c>
      <c r="O9" s="6">
        <v>78537</v>
      </c>
      <c r="P9" s="6">
        <v>78399</v>
      </c>
      <c r="Q9" s="7">
        <v>64044</v>
      </c>
      <c r="R9" s="5">
        <v>57407</v>
      </c>
      <c r="S9" s="6">
        <v>56655</v>
      </c>
      <c r="T9" s="6">
        <v>60632</v>
      </c>
      <c r="U9" s="103">
        <v>55586</v>
      </c>
      <c r="V9" s="5">
        <v>54758</v>
      </c>
      <c r="W9" s="6">
        <v>55758</v>
      </c>
      <c r="X9" s="6">
        <v>52820.26666666667</v>
      </c>
      <c r="Y9" s="103">
        <v>50276</v>
      </c>
      <c r="Z9" s="144"/>
      <c r="AA9" s="98">
        <v>183972</v>
      </c>
      <c r="AB9" s="6">
        <v>110190</v>
      </c>
      <c r="AC9" s="6">
        <v>200031</v>
      </c>
      <c r="AD9" s="6">
        <v>291313</v>
      </c>
      <c r="AE9" s="6">
        <v>230280</v>
      </c>
      <c r="AF9" s="103">
        <v>213613</v>
      </c>
    </row>
    <row r="10" spans="1:34" s="4" customFormat="1" ht="17.25" customHeight="1" x14ac:dyDescent="0.35">
      <c r="A10" s="60" t="s">
        <v>33</v>
      </c>
      <c r="B10" s="5">
        <v>1364</v>
      </c>
      <c r="C10" s="6">
        <v>-866</v>
      </c>
      <c r="D10" s="6">
        <v>801</v>
      </c>
      <c r="E10" s="7">
        <v>-2226</v>
      </c>
      <c r="F10" s="5">
        <v>-5068</v>
      </c>
      <c r="G10" s="6">
        <v>-344</v>
      </c>
      <c r="H10" s="6">
        <v>-795</v>
      </c>
      <c r="I10" s="7">
        <v>828</v>
      </c>
      <c r="J10" s="5">
        <v>4443</v>
      </c>
      <c r="K10" s="6">
        <v>4601</v>
      </c>
      <c r="L10" s="6">
        <v>3956</v>
      </c>
      <c r="M10" s="7">
        <v>3584</v>
      </c>
      <c r="N10" s="5">
        <v>10202</v>
      </c>
      <c r="O10" s="6">
        <v>12737</v>
      </c>
      <c r="P10" s="6">
        <v>-1132</v>
      </c>
      <c r="Q10" s="7">
        <v>-662</v>
      </c>
      <c r="R10" s="5">
        <v>3421</v>
      </c>
      <c r="S10" s="6">
        <v>788</v>
      </c>
      <c r="T10" s="6">
        <v>5264</v>
      </c>
      <c r="U10" s="103">
        <v>-3825</v>
      </c>
      <c r="V10" s="5">
        <v>1231</v>
      </c>
      <c r="W10" s="6">
        <v>-262</v>
      </c>
      <c r="X10" s="6">
        <v>-1780</v>
      </c>
      <c r="Y10" s="103">
        <f>-2122</f>
        <v>-2122</v>
      </c>
      <c r="Z10" s="144"/>
      <c r="AA10" s="98">
        <v>-927</v>
      </c>
      <c r="AB10" s="6">
        <v>-5379</v>
      </c>
      <c r="AC10" s="6">
        <v>16584</v>
      </c>
      <c r="AD10" s="6">
        <v>21145</v>
      </c>
      <c r="AE10" s="6">
        <v>5649</v>
      </c>
      <c r="AF10" s="103">
        <v>-2933</v>
      </c>
    </row>
    <row r="11" spans="1:34" s="4" customFormat="1" ht="17.25" customHeight="1" x14ac:dyDescent="0.35">
      <c r="A11" s="60" t="s">
        <v>34</v>
      </c>
      <c r="B11" s="5">
        <v>-826</v>
      </c>
      <c r="C11" s="6">
        <v>-775</v>
      </c>
      <c r="D11" s="6">
        <v>-722</v>
      </c>
      <c r="E11" s="7">
        <v>-1170</v>
      </c>
      <c r="F11" s="5">
        <v>-1200</v>
      </c>
      <c r="G11" s="6">
        <v>-626</v>
      </c>
      <c r="H11" s="6">
        <v>-777</v>
      </c>
      <c r="I11" s="7">
        <v>-1941</v>
      </c>
      <c r="J11" s="5">
        <v>-943</v>
      </c>
      <c r="K11" s="6">
        <v>-862</v>
      </c>
      <c r="L11" s="6">
        <v>-520</v>
      </c>
      <c r="M11" s="7">
        <v>-1284</v>
      </c>
      <c r="N11" s="5">
        <v>-975</v>
      </c>
      <c r="O11" s="6">
        <v>-1364</v>
      </c>
      <c r="P11" s="6">
        <v>-1329</v>
      </c>
      <c r="Q11" s="7">
        <v>-1576</v>
      </c>
      <c r="R11" s="5">
        <v>-760</v>
      </c>
      <c r="S11" s="6">
        <v>-1123</v>
      </c>
      <c r="T11" s="6">
        <v>-853</v>
      </c>
      <c r="U11" s="103">
        <v>-2122.666666666667</v>
      </c>
      <c r="V11" s="5">
        <v>-993</v>
      </c>
      <c r="W11" s="6">
        <v>-1375</v>
      </c>
      <c r="X11" s="6">
        <v>-894.93333333333328</v>
      </c>
      <c r="Y11" s="103">
        <f>-2557</f>
        <v>-2557</v>
      </c>
      <c r="Z11" s="144"/>
      <c r="AA11" s="98">
        <v>-3493</v>
      </c>
      <c r="AB11" s="6">
        <v>-4544</v>
      </c>
      <c r="AC11" s="6">
        <v>-3609</v>
      </c>
      <c r="AD11" s="6">
        <v>-5245</v>
      </c>
      <c r="AE11" s="6">
        <v>-4858.666666666667</v>
      </c>
      <c r="AF11" s="103">
        <v>-5821</v>
      </c>
      <c r="AG11"/>
    </row>
    <row r="12" spans="1:34" s="4" customFormat="1" ht="17.25" customHeight="1" x14ac:dyDescent="0.35">
      <c r="A12" s="60" t="s">
        <v>35</v>
      </c>
      <c r="B12" s="8">
        <v>-1604</v>
      </c>
      <c r="C12" s="9">
        <v>784</v>
      </c>
      <c r="D12" s="9">
        <v>-651</v>
      </c>
      <c r="E12" s="10">
        <v>-152</v>
      </c>
      <c r="F12" s="8">
        <v>2841</v>
      </c>
      <c r="G12" s="9">
        <v>-101</v>
      </c>
      <c r="H12" s="9">
        <v>-620</v>
      </c>
      <c r="I12" s="10">
        <v>-996</v>
      </c>
      <c r="J12" s="8">
        <v>-2553</v>
      </c>
      <c r="K12" s="9">
        <v>-601</v>
      </c>
      <c r="L12" s="9">
        <v>-1085</v>
      </c>
      <c r="M12" s="10">
        <v>-722</v>
      </c>
      <c r="N12" s="8">
        <v>-5009</v>
      </c>
      <c r="O12" s="9">
        <v>-2379</v>
      </c>
      <c r="P12" s="9">
        <v>4545</v>
      </c>
      <c r="Q12" s="10">
        <v>2141</v>
      </c>
      <c r="R12" s="8">
        <v>-990</v>
      </c>
      <c r="S12" s="9">
        <v>256</v>
      </c>
      <c r="T12" s="9">
        <v>-2770</v>
      </c>
      <c r="U12" s="126">
        <v>3109.4</v>
      </c>
      <c r="V12" s="8">
        <v>-1293</v>
      </c>
      <c r="W12" s="9">
        <v>1081</v>
      </c>
      <c r="X12" s="9">
        <v>1301.8666666666666</v>
      </c>
      <c r="Y12" s="126">
        <f>-3</f>
        <v>-3</v>
      </c>
      <c r="Z12" s="144"/>
      <c r="AA12" s="125">
        <v>-1623</v>
      </c>
      <c r="AB12" s="9">
        <v>1124</v>
      </c>
      <c r="AC12" s="9">
        <v>-4961</v>
      </c>
      <c r="AD12" s="9">
        <v>-702</v>
      </c>
      <c r="AE12" s="9">
        <v>-393.6</v>
      </c>
      <c r="AF12" s="103">
        <v>1086.8666666666666</v>
      </c>
      <c r="AG12" s="143"/>
      <c r="AH12" s="144"/>
    </row>
    <row r="13" spans="1:34" s="4" customFormat="1" ht="17.25" customHeight="1" x14ac:dyDescent="0.35">
      <c r="A13" s="67" t="s">
        <v>36</v>
      </c>
      <c r="B13" s="15">
        <v>44253</v>
      </c>
      <c r="C13" s="16">
        <v>48253</v>
      </c>
      <c r="D13" s="16">
        <v>44128</v>
      </c>
      <c r="E13" s="17">
        <v>41295</v>
      </c>
      <c r="F13" s="15">
        <v>34202</v>
      </c>
      <c r="G13" s="16">
        <v>13645</v>
      </c>
      <c r="H13" s="16">
        <v>25461</v>
      </c>
      <c r="I13" s="17">
        <v>28083</v>
      </c>
      <c r="J13" s="15">
        <v>40982</v>
      </c>
      <c r="K13" s="16">
        <v>48486</v>
      </c>
      <c r="L13" s="16">
        <v>57265</v>
      </c>
      <c r="M13" s="17">
        <v>61313</v>
      </c>
      <c r="N13" s="15">
        <v>74550</v>
      </c>
      <c r="O13" s="16">
        <v>87532</v>
      </c>
      <c r="P13" s="16">
        <v>80483</v>
      </c>
      <c r="Q13" s="17">
        <v>63947</v>
      </c>
      <c r="R13" s="15">
        <v>59080</v>
      </c>
      <c r="S13" s="16">
        <v>56577</v>
      </c>
      <c r="T13" s="16">
        <v>62273</v>
      </c>
      <c r="U13" s="105">
        <v>52748</v>
      </c>
      <c r="V13" s="15">
        <v>53702</v>
      </c>
      <c r="W13" s="16">
        <v>55203</v>
      </c>
      <c r="X13" s="16">
        <v>51447.200000000004</v>
      </c>
      <c r="Y13" s="105">
        <v>45594</v>
      </c>
      <c r="Z13" s="144"/>
      <c r="AA13" s="100">
        <v>177929</v>
      </c>
      <c r="AB13" s="16">
        <v>101391</v>
      </c>
      <c r="AC13" s="16">
        <v>208046</v>
      </c>
      <c r="AD13" s="16">
        <v>306512</v>
      </c>
      <c r="AE13" s="16">
        <v>230677</v>
      </c>
      <c r="AF13" s="105">
        <v>205946.2</v>
      </c>
      <c r="AG13" s="143"/>
      <c r="AH13" s="144"/>
    </row>
    <row r="14" spans="1:34" s="4" customFormat="1" ht="17.25" customHeight="1" x14ac:dyDescent="0.35">
      <c r="A14" s="60"/>
      <c r="B14" s="5"/>
      <c r="C14" s="6"/>
      <c r="D14" s="6"/>
      <c r="E14" s="7"/>
      <c r="F14" s="5"/>
      <c r="G14" s="6"/>
      <c r="H14" s="6"/>
      <c r="I14" s="7"/>
      <c r="J14" s="5"/>
      <c r="K14" s="6"/>
      <c r="L14" s="6"/>
      <c r="M14" s="7"/>
      <c r="N14" s="5"/>
      <c r="O14" s="6"/>
      <c r="P14" s="6"/>
      <c r="Q14" s="7"/>
      <c r="R14" s="5"/>
      <c r="S14" s="6"/>
      <c r="T14" s="6"/>
      <c r="U14" s="103"/>
      <c r="V14" s="5"/>
      <c r="W14" s="6"/>
      <c r="X14" s="6"/>
      <c r="Y14" s="103"/>
      <c r="AA14" s="98"/>
      <c r="AB14" s="6"/>
      <c r="AC14" s="6"/>
      <c r="AD14" s="6"/>
      <c r="AE14" s="6"/>
      <c r="AF14" s="103"/>
      <c r="AG14" s="143"/>
      <c r="AH14" s="144"/>
    </row>
    <row r="15" spans="1:34" s="4" customFormat="1" ht="17.25" customHeight="1" x14ac:dyDescent="0.35">
      <c r="A15" s="66" t="s">
        <v>65</v>
      </c>
      <c r="B15" s="5"/>
      <c r="C15" s="6"/>
      <c r="D15" s="6"/>
      <c r="E15" s="7"/>
      <c r="F15" s="5"/>
      <c r="G15" s="6"/>
      <c r="H15" s="6"/>
      <c r="I15" s="7"/>
      <c r="J15" s="5"/>
      <c r="K15" s="6"/>
      <c r="L15" s="6"/>
      <c r="M15" s="7"/>
      <c r="N15" s="5"/>
      <c r="O15" s="6"/>
      <c r="P15" s="6"/>
      <c r="Q15" s="7"/>
      <c r="R15" s="5"/>
      <c r="S15" s="6"/>
      <c r="T15" s="6"/>
      <c r="U15" s="103"/>
      <c r="V15" s="5"/>
      <c r="W15" s="6"/>
      <c r="X15" s="6"/>
      <c r="Y15" s="103"/>
      <c r="AA15" s="98"/>
      <c r="AB15" s="6"/>
      <c r="AC15" s="6"/>
      <c r="AD15" s="6"/>
      <c r="AE15" s="6"/>
      <c r="AF15" s="103"/>
      <c r="AG15" s="143"/>
      <c r="AH15" s="144"/>
    </row>
    <row r="16" spans="1:34" s="4" customFormat="1" ht="17.25" customHeight="1" x14ac:dyDescent="0.35">
      <c r="A16" s="60" t="s">
        <v>32</v>
      </c>
      <c r="B16" s="5">
        <v>5590</v>
      </c>
      <c r="C16" s="6">
        <v>5591</v>
      </c>
      <c r="D16" s="6">
        <v>6212</v>
      </c>
      <c r="E16" s="7">
        <v>7654</v>
      </c>
      <c r="F16" s="5">
        <v>5475</v>
      </c>
      <c r="G16" s="6">
        <v>5087</v>
      </c>
      <c r="H16" s="6">
        <v>4610</v>
      </c>
      <c r="I16" s="7">
        <v>4468</v>
      </c>
      <c r="J16" s="5">
        <v>6495</v>
      </c>
      <c r="K16" s="6">
        <v>5374</v>
      </c>
      <c r="L16" s="6">
        <v>5802</v>
      </c>
      <c r="M16" s="7">
        <v>5998</v>
      </c>
      <c r="N16" s="5">
        <v>5823</v>
      </c>
      <c r="O16" s="6">
        <v>7394</v>
      </c>
      <c r="P16" s="6">
        <v>7256</v>
      </c>
      <c r="Q16" s="7">
        <v>8804</v>
      </c>
      <c r="R16" s="5">
        <v>6755</v>
      </c>
      <c r="S16" s="6">
        <v>8352</v>
      </c>
      <c r="T16" s="6">
        <v>8985</v>
      </c>
      <c r="U16" s="103">
        <v>8853</v>
      </c>
      <c r="V16" s="5">
        <v>8830</v>
      </c>
      <c r="W16" s="6">
        <v>9941</v>
      </c>
      <c r="X16" s="6">
        <v>10600</v>
      </c>
      <c r="Y16" s="103">
        <v>9865</v>
      </c>
      <c r="Z16" s="155"/>
      <c r="AA16" s="98">
        <v>25047</v>
      </c>
      <c r="AB16" s="6">
        <v>19640</v>
      </c>
      <c r="AC16" s="6">
        <v>23669</v>
      </c>
      <c r="AD16" s="6">
        <v>29277</v>
      </c>
      <c r="AE16" s="6">
        <v>32945</v>
      </c>
      <c r="AF16" s="103">
        <v>39236</v>
      </c>
      <c r="AG16" s="143"/>
      <c r="AH16" s="144"/>
    </row>
    <row r="17" spans="1:34" s="4" customFormat="1" ht="17.25" customHeight="1" x14ac:dyDescent="0.35">
      <c r="A17" s="60" t="s">
        <v>33</v>
      </c>
      <c r="B17" s="5">
        <v>1453</v>
      </c>
      <c r="C17" s="6">
        <v>1630</v>
      </c>
      <c r="D17" s="6">
        <v>1718</v>
      </c>
      <c r="E17" s="7">
        <v>2318</v>
      </c>
      <c r="F17" s="5">
        <v>1840</v>
      </c>
      <c r="G17" s="6">
        <v>1100</v>
      </c>
      <c r="H17" s="6">
        <v>1642</v>
      </c>
      <c r="I17" s="7">
        <v>2377</v>
      </c>
      <c r="J17" s="5">
        <v>1564</v>
      </c>
      <c r="K17" s="6">
        <v>1976</v>
      </c>
      <c r="L17" s="6">
        <v>1657</v>
      </c>
      <c r="M17" s="7">
        <v>2463</v>
      </c>
      <c r="N17" s="5">
        <v>1646</v>
      </c>
      <c r="O17" s="6">
        <v>1831</v>
      </c>
      <c r="P17" s="6">
        <v>1697</v>
      </c>
      <c r="Q17" s="7">
        <v>2704</v>
      </c>
      <c r="R17" s="5">
        <v>1906</v>
      </c>
      <c r="S17" s="6">
        <v>2021</v>
      </c>
      <c r="T17" s="6">
        <v>1882</v>
      </c>
      <c r="U17" s="103">
        <v>2920</v>
      </c>
      <c r="V17" s="5">
        <v>1835</v>
      </c>
      <c r="W17" s="6">
        <v>1998</v>
      </c>
      <c r="X17" s="6">
        <v>2524</v>
      </c>
      <c r="Y17" s="103">
        <v>4040</v>
      </c>
      <c r="Z17" s="155"/>
      <c r="AA17" s="98">
        <v>7119</v>
      </c>
      <c r="AB17" s="6">
        <v>6959</v>
      </c>
      <c r="AC17" s="6">
        <v>7660</v>
      </c>
      <c r="AD17" s="6">
        <v>7878</v>
      </c>
      <c r="AE17" s="6">
        <v>8729</v>
      </c>
      <c r="AF17" s="103">
        <v>10397</v>
      </c>
    </row>
    <row r="18" spans="1:34" s="4" customFormat="1" ht="17.25" customHeight="1" x14ac:dyDescent="0.35">
      <c r="A18" s="60" t="s">
        <v>37</v>
      </c>
      <c r="B18" s="5">
        <v>130</v>
      </c>
      <c r="C18" s="6">
        <v>75</v>
      </c>
      <c r="D18" s="6">
        <v>163</v>
      </c>
      <c r="E18" s="7">
        <v>234</v>
      </c>
      <c r="F18" s="5">
        <v>82</v>
      </c>
      <c r="G18" s="6">
        <v>61</v>
      </c>
      <c r="H18" s="6">
        <v>130</v>
      </c>
      <c r="I18" s="7">
        <v>69</v>
      </c>
      <c r="J18" s="5">
        <v>142</v>
      </c>
      <c r="K18" s="6">
        <v>137</v>
      </c>
      <c r="L18" s="6">
        <v>132</v>
      </c>
      <c r="M18" s="7">
        <v>166</v>
      </c>
      <c r="N18" s="5">
        <v>114</v>
      </c>
      <c r="O18" s="6">
        <v>134</v>
      </c>
      <c r="P18" s="6">
        <v>86</v>
      </c>
      <c r="Q18" s="7">
        <v>154</v>
      </c>
      <c r="R18" s="5">
        <v>85</v>
      </c>
      <c r="S18" s="6">
        <v>91</v>
      </c>
      <c r="T18" s="6">
        <v>161</v>
      </c>
      <c r="U18" s="103">
        <v>204.33333333333337</v>
      </c>
      <c r="V18" s="5">
        <v>167</v>
      </c>
      <c r="W18" s="6">
        <v>192</v>
      </c>
      <c r="X18" s="6">
        <v>101</v>
      </c>
      <c r="Y18" s="103">
        <v>278</v>
      </c>
      <c r="Z18" s="155"/>
      <c r="AA18" s="98">
        <v>602</v>
      </c>
      <c r="AB18" s="6">
        <v>342</v>
      </c>
      <c r="AC18" s="6">
        <v>577</v>
      </c>
      <c r="AD18" s="6">
        <v>488</v>
      </c>
      <c r="AE18" s="6">
        <v>541.33333333333337</v>
      </c>
      <c r="AF18" s="103">
        <v>738</v>
      </c>
      <c r="AG18"/>
    </row>
    <row r="19" spans="1:34" s="4" customFormat="1" ht="17.25" customHeight="1" x14ac:dyDescent="0.35">
      <c r="A19" s="67" t="s">
        <v>63</v>
      </c>
      <c r="B19" s="15">
        <v>7173</v>
      </c>
      <c r="C19" s="16">
        <v>7297</v>
      </c>
      <c r="D19" s="16">
        <v>8094</v>
      </c>
      <c r="E19" s="17">
        <v>10205</v>
      </c>
      <c r="F19" s="15">
        <v>7397</v>
      </c>
      <c r="G19" s="16">
        <v>6249</v>
      </c>
      <c r="H19" s="16">
        <v>6382</v>
      </c>
      <c r="I19" s="17">
        <v>6914</v>
      </c>
      <c r="J19" s="15">
        <v>8200</v>
      </c>
      <c r="K19" s="16">
        <v>7487</v>
      </c>
      <c r="L19" s="16">
        <v>7591</v>
      </c>
      <c r="M19" s="17">
        <v>8627</v>
      </c>
      <c r="N19" s="15">
        <v>7583</v>
      </c>
      <c r="O19" s="16">
        <v>9358</v>
      </c>
      <c r="P19" s="16">
        <v>9038</v>
      </c>
      <c r="Q19" s="17">
        <v>11663</v>
      </c>
      <c r="R19" s="15">
        <v>8746</v>
      </c>
      <c r="S19" s="16">
        <v>10463</v>
      </c>
      <c r="T19" s="16">
        <v>11028</v>
      </c>
      <c r="U19" s="105">
        <v>11978</v>
      </c>
      <c r="V19" s="15">
        <v>10832</v>
      </c>
      <c r="W19" s="16">
        <v>12131</v>
      </c>
      <c r="X19" s="16">
        <v>13225</v>
      </c>
      <c r="Y19" s="105">
        <v>14183</v>
      </c>
      <c r="Z19" s="155"/>
      <c r="AA19" s="100">
        <v>32769</v>
      </c>
      <c r="AB19" s="16">
        <v>26942</v>
      </c>
      <c r="AC19" s="16">
        <v>31905</v>
      </c>
      <c r="AD19" s="16">
        <v>37643</v>
      </c>
      <c r="AE19" s="16">
        <v>42215</v>
      </c>
      <c r="AF19" s="105">
        <v>50371</v>
      </c>
      <c r="AH19" s="144"/>
    </row>
    <row r="20" spans="1:34" s="4" customFormat="1" ht="17.25" customHeight="1" x14ac:dyDescent="0.35">
      <c r="A20" s="61"/>
      <c r="B20" s="106"/>
      <c r="C20" s="107"/>
      <c r="D20" s="107"/>
      <c r="E20" s="108"/>
      <c r="F20" s="106"/>
      <c r="G20" s="107"/>
      <c r="H20" s="107"/>
      <c r="I20" s="108"/>
      <c r="J20" s="106"/>
      <c r="K20" s="107"/>
      <c r="L20" s="107"/>
      <c r="M20" s="108"/>
      <c r="N20" s="106"/>
      <c r="O20" s="107"/>
      <c r="P20" s="107"/>
      <c r="Q20" s="108"/>
      <c r="R20" s="106"/>
      <c r="S20" s="107"/>
      <c r="T20" s="107"/>
      <c r="U20" s="108"/>
      <c r="V20" s="106"/>
      <c r="W20" s="107"/>
      <c r="X20" s="107"/>
      <c r="Y20" s="108"/>
      <c r="Z20" s="155"/>
      <c r="AA20" s="127"/>
      <c r="AB20" s="107"/>
      <c r="AC20" s="107"/>
      <c r="AD20" s="107"/>
      <c r="AE20" s="107"/>
      <c r="AF20" s="128"/>
      <c r="AH20" s="144"/>
    </row>
    <row r="21" spans="1:34" s="4" customFormat="1" ht="17.25" customHeight="1" x14ac:dyDescent="0.35">
      <c r="A21" s="66" t="s">
        <v>67</v>
      </c>
      <c r="B21" s="76"/>
      <c r="C21" s="109"/>
      <c r="D21" s="109"/>
      <c r="E21" s="110"/>
      <c r="F21" s="111"/>
      <c r="G21" s="109"/>
      <c r="H21" s="109"/>
      <c r="I21" s="110"/>
      <c r="J21" s="70">
        <v>11.5</v>
      </c>
      <c r="K21" s="68">
        <v>11.7</v>
      </c>
      <c r="L21" s="68">
        <v>12.9</v>
      </c>
      <c r="M21" s="69">
        <v>13.2</v>
      </c>
      <c r="N21" s="70">
        <v>13</v>
      </c>
      <c r="O21" s="68">
        <v>13.6</v>
      </c>
      <c r="P21" s="68">
        <v>14.4</v>
      </c>
      <c r="Q21" s="130">
        <v>13.4</v>
      </c>
      <c r="R21" s="70">
        <v>12.8</v>
      </c>
      <c r="S21" s="68">
        <v>13.5</v>
      </c>
      <c r="T21" s="68">
        <v>12.8</v>
      </c>
      <c r="U21" s="130">
        <v>12</v>
      </c>
      <c r="V21" s="70">
        <v>12.4</v>
      </c>
      <c r="W21" s="68">
        <v>12.3</v>
      </c>
      <c r="X21" s="68">
        <v>12.7</v>
      </c>
      <c r="Y21" s="130">
        <v>12.2</v>
      </c>
      <c r="Z21" s="155"/>
      <c r="AA21" s="129">
        <v>13.172000000000001</v>
      </c>
      <c r="AB21" s="68">
        <v>12.391999999999999</v>
      </c>
      <c r="AC21" s="68">
        <v>12.343</v>
      </c>
      <c r="AD21" s="68">
        <v>13.617000000000001</v>
      </c>
      <c r="AE21" s="68">
        <v>12.766999999999999</v>
      </c>
      <c r="AF21" s="130">
        <v>12.4</v>
      </c>
      <c r="AH21" s="144"/>
    </row>
    <row r="22" spans="1:34" s="4" customFormat="1" ht="17.25" customHeight="1" x14ac:dyDescent="0.35">
      <c r="A22" s="66" t="s">
        <v>68</v>
      </c>
      <c r="B22" s="70">
        <v>63.6</v>
      </c>
      <c r="C22" s="68">
        <v>68.400000000000006</v>
      </c>
      <c r="D22" s="68">
        <v>62.4</v>
      </c>
      <c r="E22" s="69">
        <v>63.7</v>
      </c>
      <c r="F22" s="70">
        <v>51.8</v>
      </c>
      <c r="G22" s="68">
        <v>23.4</v>
      </c>
      <c r="H22" s="68">
        <v>43.6</v>
      </c>
      <c r="I22" s="69">
        <v>44.3</v>
      </c>
      <c r="J22" s="70">
        <v>60.2</v>
      </c>
      <c r="K22" s="68">
        <v>67.900000000000006</v>
      </c>
      <c r="L22" s="68">
        <v>72.8</v>
      </c>
      <c r="M22" s="69">
        <v>79.3</v>
      </c>
      <c r="N22" s="70">
        <v>97.7</v>
      </c>
      <c r="O22" s="68">
        <v>113.2</v>
      </c>
      <c r="P22" s="68">
        <v>101.7</v>
      </c>
      <c r="Q22" s="69">
        <v>88</v>
      </c>
      <c r="R22" s="70">
        <v>81</v>
      </c>
      <c r="S22" s="68">
        <v>78.8</v>
      </c>
      <c r="T22" s="68">
        <v>89.3</v>
      </c>
      <c r="U22" s="130">
        <v>85.9</v>
      </c>
      <c r="V22" s="70">
        <v>83</v>
      </c>
      <c r="W22" s="68">
        <v>85.7</v>
      </c>
      <c r="X22" s="68">
        <v>79.3</v>
      </c>
      <c r="Y22" s="130">
        <v>73.099999999999994</v>
      </c>
      <c r="Z22" s="155"/>
      <c r="AA22" s="129">
        <v>64.5</v>
      </c>
      <c r="AB22" s="68">
        <v>40.6</v>
      </c>
      <c r="AC22" s="68">
        <v>70.5</v>
      </c>
      <c r="AD22" s="68">
        <v>100.2</v>
      </c>
      <c r="AE22" s="68">
        <v>83.6</v>
      </c>
      <c r="AF22" s="130">
        <v>80.2</v>
      </c>
      <c r="AH22" s="144"/>
    </row>
    <row r="23" spans="1:34" s="4" customFormat="1" ht="17.25" customHeight="1" x14ac:dyDescent="0.35">
      <c r="A23" s="66"/>
      <c r="B23" s="70"/>
      <c r="C23" s="68"/>
      <c r="D23" s="68"/>
      <c r="E23" s="69"/>
      <c r="F23" s="70"/>
      <c r="G23" s="68"/>
      <c r="H23" s="68"/>
      <c r="I23" s="69"/>
      <c r="J23" s="70"/>
      <c r="K23" s="68"/>
      <c r="L23" s="68"/>
      <c r="M23" s="69"/>
      <c r="N23" s="70"/>
      <c r="O23" s="68"/>
      <c r="P23" s="68"/>
      <c r="Q23" s="69"/>
      <c r="R23" s="70"/>
      <c r="S23" s="68"/>
      <c r="T23" s="68"/>
      <c r="U23" s="130"/>
      <c r="V23" s="70"/>
      <c r="W23" s="68"/>
      <c r="X23" s="68"/>
      <c r="Y23" s="130"/>
      <c r="Z23" s="155"/>
      <c r="AA23" s="129"/>
      <c r="AB23" s="68"/>
      <c r="AC23" s="68"/>
      <c r="AD23" s="68"/>
      <c r="AE23" s="68"/>
      <c r="AF23" s="130"/>
      <c r="AH23" s="144"/>
    </row>
    <row r="24" spans="1:34" s="4" customFormat="1" ht="17.25" customHeight="1" x14ac:dyDescent="0.35">
      <c r="A24" s="66" t="s">
        <v>69</v>
      </c>
      <c r="B24" s="21">
        <v>0.998</v>
      </c>
      <c r="C24" s="19">
        <v>0.999</v>
      </c>
      <c r="D24" s="19">
        <v>0.97299999999999998</v>
      </c>
      <c r="E24" s="20">
        <v>0.99199999999999999</v>
      </c>
      <c r="F24" s="21">
        <v>0.997</v>
      </c>
      <c r="G24" s="19">
        <v>0.998</v>
      </c>
      <c r="H24" s="19">
        <v>1</v>
      </c>
      <c r="I24" s="20">
        <v>0.999</v>
      </c>
      <c r="J24" s="21">
        <v>1</v>
      </c>
      <c r="K24" s="19">
        <v>1</v>
      </c>
      <c r="L24" s="19">
        <v>0.997</v>
      </c>
      <c r="M24" s="20">
        <v>0.999</v>
      </c>
      <c r="N24" s="21">
        <v>0.999</v>
      </c>
      <c r="O24" s="19">
        <v>0.998</v>
      </c>
      <c r="P24" s="19">
        <v>0.999</v>
      </c>
      <c r="Q24" s="20">
        <v>0.999</v>
      </c>
      <c r="R24" s="21">
        <v>0.997</v>
      </c>
      <c r="S24" s="19">
        <v>0.998</v>
      </c>
      <c r="T24" s="19">
        <v>0.998</v>
      </c>
      <c r="U24" s="132">
        <v>0.998</v>
      </c>
      <c r="V24" s="21">
        <v>0.997</v>
      </c>
      <c r="W24" s="19">
        <v>0.997</v>
      </c>
      <c r="X24" s="19">
        <v>0.998</v>
      </c>
      <c r="Y24" s="132">
        <v>0.997</v>
      </c>
      <c r="Z24" s="155"/>
      <c r="AA24" s="131">
        <v>0.99199999999999999</v>
      </c>
      <c r="AB24" s="19">
        <v>0.999</v>
      </c>
      <c r="AC24" s="19">
        <v>0.999</v>
      </c>
      <c r="AD24" s="19">
        <v>0.999</v>
      </c>
      <c r="AE24" s="19">
        <v>0.998</v>
      </c>
      <c r="AF24" s="132">
        <v>0.997</v>
      </c>
      <c r="AG24"/>
    </row>
    <row r="25" spans="1:34" s="4" customFormat="1" ht="29" x14ac:dyDescent="0.35">
      <c r="A25" s="77" t="s">
        <v>62</v>
      </c>
      <c r="B25" s="71">
        <v>0.36899999999999999</v>
      </c>
      <c r="C25" s="72">
        <v>0.372</v>
      </c>
      <c r="D25" s="72">
        <v>0.38200000000000001</v>
      </c>
      <c r="E25" s="73">
        <v>0.38</v>
      </c>
      <c r="F25" s="71">
        <v>0.35499999999999998</v>
      </c>
      <c r="G25" s="72">
        <v>0.374</v>
      </c>
      <c r="H25" s="72">
        <v>0.39500000000000002</v>
      </c>
      <c r="I25" s="73">
        <v>0.39</v>
      </c>
      <c r="J25" s="71">
        <v>0.438</v>
      </c>
      <c r="K25" s="72">
        <v>0.44</v>
      </c>
      <c r="L25" s="72">
        <v>0.435</v>
      </c>
      <c r="M25" s="73">
        <v>0.43</v>
      </c>
      <c r="N25" s="71">
        <v>0.44600000000000001</v>
      </c>
      <c r="O25" s="72">
        <v>0.44400000000000001</v>
      </c>
      <c r="P25" s="72">
        <v>0.42</v>
      </c>
      <c r="Q25" s="73">
        <v>0.44</v>
      </c>
      <c r="R25" s="71">
        <v>0.45</v>
      </c>
      <c r="S25" s="72">
        <v>0.44</v>
      </c>
      <c r="T25" s="72">
        <v>0.45</v>
      </c>
      <c r="U25" s="134">
        <v>0.47</v>
      </c>
      <c r="V25" s="71">
        <v>0.51</v>
      </c>
      <c r="W25" s="72">
        <v>0.52</v>
      </c>
      <c r="X25" s="72">
        <v>0.53</v>
      </c>
      <c r="Y25" s="134">
        <v>0.53</v>
      </c>
      <c r="Z25" s="155"/>
      <c r="AA25" s="131">
        <v>0.38</v>
      </c>
      <c r="AB25" s="19">
        <v>0.39</v>
      </c>
      <c r="AC25" s="19">
        <v>0.43</v>
      </c>
      <c r="AD25" s="19">
        <v>0.44</v>
      </c>
      <c r="AE25" s="19">
        <v>0.47</v>
      </c>
      <c r="AF25" s="132">
        <v>0.53</v>
      </c>
      <c r="AH25" s="144"/>
    </row>
    <row r="26" spans="1:34" s="4" customFormat="1" x14ac:dyDescent="0.35">
      <c r="A26" s="77"/>
      <c r="B26" s="71"/>
      <c r="C26" s="72"/>
      <c r="D26" s="72"/>
      <c r="E26" s="73"/>
      <c r="F26" s="71"/>
      <c r="G26" s="72"/>
      <c r="H26" s="72"/>
      <c r="I26" s="73"/>
      <c r="J26" s="71"/>
      <c r="K26" s="72"/>
      <c r="L26" s="72"/>
      <c r="M26" s="73"/>
      <c r="N26" s="71"/>
      <c r="O26" s="72"/>
      <c r="P26" s="72"/>
      <c r="Q26" s="73"/>
      <c r="R26" s="71"/>
      <c r="S26" s="72"/>
      <c r="T26" s="72"/>
      <c r="U26" s="134"/>
      <c r="V26" s="71"/>
      <c r="W26" s="72"/>
      <c r="X26" s="72"/>
      <c r="Y26" s="134"/>
      <c r="Z26" s="155"/>
      <c r="AA26" s="133"/>
      <c r="AB26" s="72"/>
      <c r="AC26" s="72"/>
      <c r="AD26" s="72"/>
      <c r="AE26" s="72"/>
      <c r="AF26" s="134"/>
      <c r="AH26" s="144"/>
    </row>
    <row r="27" spans="1:34" s="4" customFormat="1" ht="17.25" customHeight="1" x14ac:dyDescent="0.35">
      <c r="A27" s="66" t="s">
        <v>70</v>
      </c>
      <c r="B27" s="76"/>
      <c r="C27" s="115"/>
      <c r="D27" s="115"/>
      <c r="E27" s="116"/>
      <c r="F27" s="76"/>
      <c r="G27" s="115"/>
      <c r="H27" s="115"/>
      <c r="I27" s="116"/>
      <c r="J27" s="76"/>
      <c r="K27" s="115"/>
      <c r="L27" s="115"/>
      <c r="M27" s="7">
        <v>46748</v>
      </c>
      <c r="N27" s="76"/>
      <c r="O27" s="115"/>
      <c r="P27" s="6">
        <v>-16989</v>
      </c>
      <c r="Q27" s="7">
        <v>-32714</v>
      </c>
      <c r="R27" s="5">
        <v>-42605</v>
      </c>
      <c r="S27" s="6">
        <v>-44183</v>
      </c>
      <c r="T27" s="6">
        <v>-32955</v>
      </c>
      <c r="U27" s="103">
        <v>-27400</v>
      </c>
      <c r="V27" s="5">
        <v>-16663</v>
      </c>
      <c r="W27" s="6">
        <v>-2318</v>
      </c>
      <c r="X27" s="6">
        <v>8892</v>
      </c>
      <c r="Y27" s="103">
        <v>20819</v>
      </c>
      <c r="Z27" s="155"/>
      <c r="AA27" s="135"/>
      <c r="AB27" s="115"/>
      <c r="AC27" s="6">
        <v>46748</v>
      </c>
      <c r="AD27" s="6">
        <v>-32714</v>
      </c>
      <c r="AE27" s="6">
        <v>-27400</v>
      </c>
      <c r="AF27" s="103">
        <v>20819</v>
      </c>
      <c r="AH27" s="144"/>
    </row>
    <row r="28" spans="1:34" s="4" customFormat="1" ht="17.25" customHeight="1" x14ac:dyDescent="0.35">
      <c r="A28" s="61" t="s">
        <v>71</v>
      </c>
      <c r="B28" s="76"/>
      <c r="C28" s="117"/>
      <c r="D28" s="117"/>
      <c r="E28" s="118"/>
      <c r="F28" s="119"/>
      <c r="G28" s="117"/>
      <c r="H28" s="117"/>
      <c r="I28" s="118"/>
      <c r="J28" s="119"/>
      <c r="K28" s="117"/>
      <c r="L28" s="117"/>
      <c r="M28" s="113">
        <v>0.12</v>
      </c>
      <c r="N28" s="119"/>
      <c r="O28" s="117"/>
      <c r="P28" s="112">
        <v>-4.1000000000000002E-2</v>
      </c>
      <c r="Q28" s="113">
        <v>-7.9000000000000001E-2</v>
      </c>
      <c r="R28" s="114">
        <v>-0.10299999999999999</v>
      </c>
      <c r="S28" s="112">
        <v>-0.105</v>
      </c>
      <c r="T28" s="112">
        <v>-7.5999999999999998E-2</v>
      </c>
      <c r="U28" s="137">
        <v>-6.3E-2</v>
      </c>
      <c r="V28" s="114">
        <v>-3.7999999999999999E-2</v>
      </c>
      <c r="W28" s="112">
        <v>-5.0000000000000001E-3</v>
      </c>
      <c r="X28" s="112">
        <v>1.9E-2</v>
      </c>
      <c r="Y28" s="137">
        <v>4.4999999999999998E-2</v>
      </c>
      <c r="Z28" s="155"/>
      <c r="AA28" s="136"/>
      <c r="AB28" s="117"/>
      <c r="AC28" s="112">
        <v>0.12</v>
      </c>
      <c r="AD28" s="112">
        <v>-7.9000000000000001E-2</v>
      </c>
      <c r="AE28" s="112">
        <v>-6.3E-2</v>
      </c>
      <c r="AF28" s="137">
        <v>4.4999999999999998E-2</v>
      </c>
      <c r="AH28" s="144"/>
    </row>
    <row r="29" spans="1:34" s="4" customFormat="1" ht="17.25" customHeight="1" x14ac:dyDescent="0.35">
      <c r="A29" s="66" t="s">
        <v>72</v>
      </c>
      <c r="B29" s="76"/>
      <c r="C29" s="6">
        <v>6574</v>
      </c>
      <c r="D29" s="6">
        <v>387</v>
      </c>
      <c r="E29" s="7">
        <v>-566</v>
      </c>
      <c r="F29" s="5">
        <v>-13383</v>
      </c>
      <c r="G29" s="6">
        <v>76147</v>
      </c>
      <c r="H29" s="6">
        <v>82846</v>
      </c>
      <c r="I29" s="7">
        <v>87692</v>
      </c>
      <c r="J29" s="5">
        <v>89554</v>
      </c>
      <c r="K29" s="6">
        <v>76277</v>
      </c>
      <c r="L29" s="6">
        <v>68013</v>
      </c>
      <c r="M29" s="7">
        <v>56358</v>
      </c>
      <c r="N29" s="5">
        <v>32982</v>
      </c>
      <c r="O29" s="6">
        <v>35230</v>
      </c>
      <c r="P29" s="115"/>
      <c r="Q29" s="116"/>
      <c r="R29" s="76"/>
      <c r="S29" s="115"/>
      <c r="T29" s="115"/>
      <c r="U29" s="138"/>
      <c r="V29" s="76"/>
      <c r="W29" s="115"/>
      <c r="X29" s="115"/>
      <c r="Y29" s="138"/>
      <c r="Z29" s="155"/>
      <c r="AA29" s="98">
        <v>-565</v>
      </c>
      <c r="AB29" s="6">
        <v>87692</v>
      </c>
      <c r="AC29" s="115"/>
      <c r="AD29" s="115"/>
      <c r="AE29" s="115"/>
      <c r="AF29" s="138"/>
      <c r="AH29" s="144"/>
    </row>
    <row r="30" spans="1:34" s="4" customFormat="1" ht="17.25" customHeight="1" x14ac:dyDescent="0.35">
      <c r="A30" s="61" t="s">
        <v>73</v>
      </c>
      <c r="B30" s="76"/>
      <c r="C30" s="112">
        <v>2.4E-2</v>
      </c>
      <c r="D30" s="112">
        <v>1E-3</v>
      </c>
      <c r="E30" s="113">
        <v>-2E-3</v>
      </c>
      <c r="F30" s="114">
        <v>-4.9000000000000002E-2</v>
      </c>
      <c r="G30" s="112">
        <v>0.20100000000000001</v>
      </c>
      <c r="H30" s="112">
        <v>0.218</v>
      </c>
      <c r="I30" s="113">
        <v>0.23</v>
      </c>
      <c r="J30" s="114">
        <v>0.23</v>
      </c>
      <c r="K30" s="112">
        <v>0.19400000000000001</v>
      </c>
      <c r="L30" s="112">
        <v>0.17199999999999999</v>
      </c>
      <c r="M30" s="113">
        <v>0.14199999999999999</v>
      </c>
      <c r="N30" s="114">
        <v>0.08</v>
      </c>
      <c r="O30" s="112">
        <v>7.9000000000000001E-2</v>
      </c>
      <c r="P30" s="117"/>
      <c r="Q30" s="118"/>
      <c r="R30" s="119"/>
      <c r="S30" s="117"/>
      <c r="T30" s="117"/>
      <c r="U30" s="140"/>
      <c r="V30" s="119"/>
      <c r="W30" s="117"/>
      <c r="X30" s="117"/>
      <c r="Y30" s="140"/>
      <c r="Z30" s="155"/>
      <c r="AA30" s="139">
        <v>-2E-3</v>
      </c>
      <c r="AB30" s="112">
        <v>0.23</v>
      </c>
      <c r="AC30" s="117"/>
      <c r="AD30" s="117"/>
      <c r="AE30" s="117"/>
      <c r="AF30" s="140"/>
    </row>
    <row r="31" spans="1:34" s="4" customFormat="1" ht="17.25" customHeight="1" x14ac:dyDescent="0.35">
      <c r="A31" s="62"/>
      <c r="B31" s="5"/>
      <c r="C31" s="6"/>
      <c r="D31" s="6"/>
      <c r="E31" s="7"/>
      <c r="F31" s="5"/>
      <c r="G31" s="6"/>
      <c r="H31" s="6"/>
      <c r="I31" s="7"/>
      <c r="J31" s="5"/>
      <c r="K31" s="19"/>
      <c r="L31" s="19"/>
      <c r="M31" s="20"/>
      <c r="N31" s="21"/>
      <c r="O31" s="19"/>
      <c r="P31" s="19"/>
      <c r="Q31" s="20"/>
      <c r="R31" s="21"/>
      <c r="S31" s="19"/>
      <c r="T31" s="19"/>
      <c r="U31" s="132"/>
      <c r="V31" s="21"/>
      <c r="W31" s="19"/>
      <c r="X31" s="19"/>
      <c r="Y31" s="132"/>
      <c r="Z31" s="155"/>
      <c r="AA31" s="131"/>
      <c r="AB31" s="19"/>
      <c r="AC31" s="19"/>
      <c r="AD31" s="19"/>
      <c r="AE31" s="19"/>
      <c r="AF31" s="132"/>
    </row>
    <row r="32" spans="1:34" s="4" customFormat="1" ht="17.25" customHeight="1" x14ac:dyDescent="0.35">
      <c r="A32" s="61" t="s">
        <v>31</v>
      </c>
      <c r="B32" s="21">
        <v>0.4</v>
      </c>
      <c r="C32" s="19">
        <v>0.36</v>
      </c>
      <c r="D32" s="19">
        <v>0.315</v>
      </c>
      <c r="E32" s="20">
        <v>0.28399999999999997</v>
      </c>
      <c r="F32" s="21">
        <v>0.26300000000000001</v>
      </c>
      <c r="G32" s="19">
        <v>0.17399999999999999</v>
      </c>
      <c r="H32" s="19">
        <v>0.14799999999999999</v>
      </c>
      <c r="I32" s="20">
        <v>0.13200000000000001</v>
      </c>
      <c r="J32" s="21">
        <v>0.14199999999999999</v>
      </c>
      <c r="K32" s="19">
        <v>0.16700000000000001</v>
      </c>
      <c r="L32" s="19">
        <v>0.20599999999999999</v>
      </c>
      <c r="M32" s="20">
        <v>0.24399999999999999</v>
      </c>
      <c r="N32" s="21">
        <v>0.27200000000000002</v>
      </c>
      <c r="O32" s="19">
        <v>0.313</v>
      </c>
      <c r="P32" s="19">
        <v>0.32600000000000001</v>
      </c>
      <c r="Q32" s="20">
        <v>0.316</v>
      </c>
      <c r="R32" s="21">
        <v>0.29299999999999998</v>
      </c>
      <c r="S32" s="19">
        <v>0.25900000000000001</v>
      </c>
      <c r="T32" s="19">
        <v>0.23400000000000001</v>
      </c>
      <c r="U32" s="132">
        <v>0.22500000000000001</v>
      </c>
      <c r="V32" s="21">
        <v>0.217</v>
      </c>
      <c r="W32" s="19">
        <v>0.218</v>
      </c>
      <c r="X32" s="19">
        <v>0.20799999999999999</v>
      </c>
      <c r="Y32" s="132">
        <v>0.20200000000000001</v>
      </c>
      <c r="Z32" s="155"/>
      <c r="AA32" s="131">
        <v>0.28399999999999997</v>
      </c>
      <c r="AB32" s="19">
        <v>0.13200000000000001</v>
      </c>
      <c r="AC32" s="19">
        <v>0.24399999999999999</v>
      </c>
      <c r="AD32" s="19">
        <v>0.316</v>
      </c>
      <c r="AE32" s="19">
        <v>0.22500000000000001</v>
      </c>
      <c r="AF32" s="132">
        <v>0.20200000000000001</v>
      </c>
    </row>
    <row r="33" spans="1:32" s="4" customFormat="1" ht="17.25" customHeight="1" x14ac:dyDescent="0.35">
      <c r="A33" s="56"/>
      <c r="B33" s="63"/>
      <c r="C33" s="64"/>
      <c r="D33" s="64"/>
      <c r="E33" s="65"/>
      <c r="F33" s="63"/>
      <c r="G33" s="64"/>
      <c r="H33" s="64"/>
      <c r="I33" s="65"/>
      <c r="J33" s="63"/>
      <c r="K33" s="64"/>
      <c r="L33" s="64"/>
      <c r="M33" s="65"/>
      <c r="N33" s="63"/>
      <c r="O33" s="64"/>
      <c r="P33" s="64"/>
      <c r="Q33" s="65"/>
      <c r="R33" s="63"/>
      <c r="S33" s="64"/>
      <c r="T33" s="64"/>
      <c r="U33" s="142"/>
      <c r="V33" s="63"/>
      <c r="W33" s="64"/>
      <c r="X33" s="64"/>
      <c r="Y33" s="142"/>
      <c r="AA33" s="141"/>
      <c r="AB33" s="64"/>
      <c r="AC33" s="64"/>
      <c r="AD33" s="64"/>
      <c r="AE33" s="64"/>
      <c r="AF33" s="142"/>
    </row>
    <row r="34" spans="1:32" s="4" customFormat="1" x14ac:dyDescent="0.35">
      <c r="A34" s="74" t="s">
        <v>66</v>
      </c>
      <c r="W34" s="96"/>
    </row>
    <row r="35" spans="1:32" x14ac:dyDescent="0.35">
      <c r="A35" s="74" t="s">
        <v>74</v>
      </c>
    </row>
    <row r="36" spans="1:32" s="75" customFormat="1" x14ac:dyDescent="0.35">
      <c r="A36" s="74" t="s">
        <v>75</v>
      </c>
      <c r="W36" s="154"/>
    </row>
    <row r="37" spans="1:32" x14ac:dyDescent="0.35">
      <c r="A37" s="74" t="s">
        <v>76</v>
      </c>
    </row>
    <row r="38" spans="1:32" x14ac:dyDescent="0.35">
      <c r="A38" s="74" t="s">
        <v>93</v>
      </c>
    </row>
    <row r="39" spans="1:32" x14ac:dyDescent="0.35">
      <c r="A39" s="74" t="s">
        <v>77</v>
      </c>
    </row>
    <row r="40" spans="1:32" x14ac:dyDescent="0.35">
      <c r="A40" s="74" t="s">
        <v>78</v>
      </c>
    </row>
    <row r="41" spans="1:32" x14ac:dyDescent="0.35">
      <c r="A41" s="74" t="s">
        <v>95</v>
      </c>
    </row>
    <row r="42" spans="1:32" x14ac:dyDescent="0.35">
      <c r="A42" s="74" t="s">
        <v>79</v>
      </c>
    </row>
    <row r="43" spans="1:32" x14ac:dyDescent="0.35">
      <c r="A43" t="s">
        <v>84</v>
      </c>
    </row>
  </sheetData>
  <pageMargins left="0.7" right="0.7" top="0.75" bottom="0.75" header="0.3" footer="0.3"/>
  <pageSetup scale="25" orientation="portrait" r:id="rId1"/>
  <headerFooter>
    <oddHeader>&amp;L&amp;"Arial"&amp;10&amp;K000000&amp;1#</oddHeader>
    <oddFooter>&amp;L&amp;1#&amp;"Arial"&amp;10&amp;K000000Saudi Aramco: Company General Use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Summarized income statement</vt:lpstr>
      <vt:lpstr>Summarized balance sheet</vt:lpstr>
      <vt:lpstr>Summarized cash flows statement</vt:lpstr>
      <vt:lpstr>Key figures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Alzamil, Mohammad Z</dc:creator>
  <cp:lastModifiedBy>Alzamil, Mohammad Z</cp:lastModifiedBy>
  <cp:lastPrinted>2024-11-03T12:02:26Z</cp:lastPrinted>
  <dcterms:created xsi:type="dcterms:W3CDTF">2023-11-28T04:58:13Z</dcterms:created>
  <dcterms:modified xsi:type="dcterms:W3CDTF">2025-03-18T11:06:49Z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76ec7a-5c1c-40d8-b713-034aac8a6cec_Enabled">
    <vt:lpwstr>True</vt:lpwstr>
  </property>
  <property fmtid="{D5CDD505-2E9C-101B-9397-08002B2CF9AE}" pid="3" name="MSIP_Label_b176ec7a-5c1c-40d8-b713-034aac8a6cec_SiteId">
    <vt:lpwstr>5a1e0c10-68b1-4667-974b-f394ba989c51</vt:lpwstr>
  </property>
  <property fmtid="{D5CDD505-2E9C-101B-9397-08002B2CF9AE}" pid="4" name="MSIP_Label_b176ec7a-5c1c-40d8-b713-034aac8a6cec_Owner">
    <vt:lpwstr>alzamimz@aramco.com</vt:lpwstr>
  </property>
  <property fmtid="{D5CDD505-2E9C-101B-9397-08002B2CF9AE}" pid="5" name="MSIP_Label_b176ec7a-5c1c-40d8-b713-034aac8a6cec_SetDate">
    <vt:lpwstr>2025-03-05T22:30:22.1269453Z</vt:lpwstr>
  </property>
  <property fmtid="{D5CDD505-2E9C-101B-9397-08002B2CF9AE}" pid="6" name="MSIP_Label_b176ec7a-5c1c-40d8-b713-034aac8a6cec_Name">
    <vt:lpwstr>Company General Use</vt:lpwstr>
  </property>
  <property fmtid="{D5CDD505-2E9C-101B-9397-08002B2CF9AE}" pid="7" name="MSIP_Label_b176ec7a-5c1c-40d8-b713-034aac8a6cec_Application">
    <vt:lpwstr>Microsoft Azure Information Protection</vt:lpwstr>
  </property>
  <property fmtid="{D5CDD505-2E9C-101B-9397-08002B2CF9AE}" pid="8" name="MSIP_Label_b176ec7a-5c1c-40d8-b713-034aac8a6cec_ActionId">
    <vt:lpwstr>95d4e44b-c8c7-4d0b-bfd8-bb1448a74efd</vt:lpwstr>
  </property>
  <property fmtid="{D5CDD505-2E9C-101B-9397-08002B2CF9AE}" pid="9" name="MSIP_Label_b176ec7a-5c1c-40d8-b713-034aac8a6cec_Extended_MSFT_Method">
    <vt:lpwstr>Manual</vt:lpwstr>
  </property>
  <property fmtid="{D5CDD505-2E9C-101B-9397-08002B2CF9AE}" pid="10" name="Sensitivity">
    <vt:lpwstr>Company General Use</vt:lpwstr>
  </property>
</Properties>
</file>